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ija\Desktop\3 GODIŠNJI PLANOVI\"/>
    </mc:Choice>
  </mc:AlternateContent>
  <bookViews>
    <workbookView xWindow="0" yWindow="0" windowWidth="28800" windowHeight="1233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Area" localSheetId="1">' Račun prihoda i rashoda'!$A$1:$I$137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5" i="1"/>
  <c r="J11" i="1"/>
  <c r="I17" i="1"/>
  <c r="I15" i="1"/>
  <c r="I13" i="1"/>
  <c r="I11" i="1"/>
  <c r="H19" i="1"/>
  <c r="H17" i="1"/>
  <c r="H15" i="1"/>
  <c r="H13" i="1"/>
  <c r="G19" i="1"/>
  <c r="G17" i="1"/>
  <c r="G13" i="1"/>
  <c r="H11" i="1"/>
  <c r="G11" i="1"/>
  <c r="J9" i="1"/>
  <c r="I9" i="1"/>
  <c r="H9" i="1"/>
  <c r="G9" i="1"/>
  <c r="I32" i="3"/>
  <c r="I10" i="3" s="1"/>
  <c r="H32" i="3"/>
  <c r="H10" i="3" s="1"/>
  <c r="I35" i="3"/>
  <c r="H35" i="3"/>
  <c r="I25" i="3"/>
  <c r="H25" i="3"/>
  <c r="I36" i="3"/>
  <c r="H36" i="3"/>
  <c r="I20" i="3"/>
  <c r="H20" i="3"/>
  <c r="I22" i="3"/>
  <c r="H22" i="3"/>
  <c r="I11" i="3"/>
  <c r="H11" i="3"/>
  <c r="J14" i="1"/>
  <c r="I14" i="1"/>
  <c r="J8" i="1"/>
  <c r="I8" i="1"/>
  <c r="G43" i="3"/>
  <c r="G122" i="3"/>
  <c r="E122" i="3"/>
  <c r="H14" i="1"/>
  <c r="H8" i="1"/>
  <c r="G8" i="1"/>
  <c r="G35" i="3" l="1"/>
  <c r="G11" i="3"/>
  <c r="G25" i="3"/>
  <c r="G32" i="3"/>
  <c r="G10" i="3" s="1"/>
  <c r="G36" i="3"/>
  <c r="G22" i="3"/>
  <c r="G20" i="3"/>
  <c r="C10" i="5" l="1"/>
  <c r="G14" i="1"/>
  <c r="F68" i="7" l="1"/>
  <c r="F67" i="7" s="1"/>
  <c r="F66" i="7" s="1"/>
  <c r="F65" i="7" s="1"/>
  <c r="F64" i="7" s="1"/>
  <c r="G68" i="7"/>
  <c r="G67" i="7" s="1"/>
  <c r="G66" i="7" s="1"/>
  <c r="G65" i="7" s="1"/>
  <c r="G64" i="7" s="1"/>
  <c r="H68" i="7"/>
  <c r="H67" i="7" s="1"/>
  <c r="H66" i="7" s="1"/>
  <c r="H65" i="7" s="1"/>
  <c r="H64" i="7" s="1"/>
  <c r="I68" i="7"/>
  <c r="I67" i="7" s="1"/>
  <c r="I66" i="7" s="1"/>
  <c r="I65" i="7" s="1"/>
  <c r="I64" i="7" s="1"/>
  <c r="E68" i="7"/>
  <c r="E67" i="7" s="1"/>
  <c r="E66" i="7" s="1"/>
  <c r="E65" i="7" s="1"/>
  <c r="E64" i="7" s="1"/>
  <c r="F56" i="7"/>
  <c r="F55" i="7" s="1"/>
  <c r="G56" i="7"/>
  <c r="G55" i="7" s="1"/>
  <c r="H56" i="7"/>
  <c r="H55" i="7" s="1"/>
  <c r="I56" i="7"/>
  <c r="I55" i="7" s="1"/>
  <c r="E56" i="7"/>
  <c r="E55" i="7" s="1"/>
  <c r="G10" i="7"/>
  <c r="H10" i="7"/>
  <c r="I10" i="7"/>
  <c r="F24" i="7"/>
  <c r="G24" i="7"/>
  <c r="G9" i="7" s="1"/>
  <c r="H24" i="7"/>
  <c r="I24" i="7"/>
  <c r="E24" i="7"/>
  <c r="F10" i="7"/>
  <c r="E10" i="7"/>
  <c r="F120" i="3"/>
  <c r="G120" i="3"/>
  <c r="H120" i="3"/>
  <c r="I120" i="3"/>
  <c r="F44" i="3"/>
  <c r="G44" i="3"/>
  <c r="H44" i="3"/>
  <c r="I44" i="3"/>
  <c r="F123" i="3"/>
  <c r="G123" i="3"/>
  <c r="H123" i="3"/>
  <c r="I123" i="3"/>
  <c r="F118" i="3"/>
  <c r="G118" i="3"/>
  <c r="H118" i="3"/>
  <c r="I118" i="3"/>
  <c r="F57" i="3"/>
  <c r="G57" i="3"/>
  <c r="H57" i="3"/>
  <c r="H43" i="3" s="1"/>
  <c r="I57" i="3"/>
  <c r="I43" i="3" l="1"/>
  <c r="F43" i="3"/>
  <c r="H9" i="7"/>
  <c r="H8" i="7" s="1"/>
  <c r="H7" i="7" s="1"/>
  <c r="H6" i="7" s="1"/>
  <c r="G8" i="7"/>
  <c r="G7" i="7" s="1"/>
  <c r="G6" i="7" s="1"/>
  <c r="F9" i="7"/>
  <c r="F8" i="7" s="1"/>
  <c r="F7" i="7" s="1"/>
  <c r="F6" i="7" s="1"/>
  <c r="I9" i="7"/>
  <c r="I8" i="7" s="1"/>
  <c r="I7" i="7" s="1"/>
  <c r="I6" i="7" s="1"/>
  <c r="E9" i="7"/>
  <c r="E8" i="7" s="1"/>
  <c r="F35" i="3"/>
  <c r="F32" i="3"/>
  <c r="F25" i="3"/>
  <c r="F22" i="3"/>
  <c r="F20" i="3"/>
  <c r="F11" i="3"/>
  <c r="B10" i="5"/>
  <c r="F20" i="1"/>
  <c r="F8" i="1"/>
  <c r="E123" i="3"/>
  <c r="E120" i="3"/>
  <c r="E57" i="3"/>
  <c r="E44" i="3"/>
  <c r="E118" i="3"/>
  <c r="E10" i="3"/>
  <c r="E35" i="3"/>
  <c r="E7" i="7" l="1"/>
  <c r="E6" i="7" s="1"/>
  <c r="F10" i="3"/>
  <c r="E43" i="3"/>
  <c r="F14" i="1"/>
</calcChain>
</file>

<file path=xl/sharedStrings.xml><?xml version="1.0" encoding="utf-8"?>
<sst xmlns="http://schemas.openxmlformats.org/spreadsheetml/2006/main" count="443" uniqueCount="211">
  <si>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</si>
  <si>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</si>
  <si>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</si>
  <si>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</si>
  <si>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</si>
  <si>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</si>
  <si>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</si>
  <si>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</si>
  <si>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</si>
  <si>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</si>
  <si>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</si>
  <si>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</si>
  <si>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</si>
  <si>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</si>
  <si>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</si>
  <si>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</si>
  <si>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</si>
  <si>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</si>
  <si>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</si>
  <si>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</si>
  <si>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</si>
  <si>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</si>
  <si>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</si>
  <si>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</si>
  <si>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</si>
  <si>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</si>
  <si>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</si>
  <si>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</si>
  <si>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</si>
  <si>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</si>
  <si>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</si>
  <si>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</si>
  <si>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</si>
  <si>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</si>
  <si>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</si>
  <si>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</si>
  <si>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</si>
  <si>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</si>
  <si>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</si>
  <si>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</si>
  <si>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</si>
  <si>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</si>
  <si>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Izvor financiranja xx</t>
  </si>
  <si>
    <t>Naziv izvora financiranja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</si>
  <si>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</si>
  <si>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</si>
  <si>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</si>
  <si>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</si>
  <si>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</si>
  <si>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</si>
  <si>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</si>
  <si>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</si>
  <si>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</si>
  <si>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</si>
  <si>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</si>
  <si>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</si>
  <si>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</si>
  <si>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</si>
  <si>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</si>
  <si>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</si>
  <si>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</si>
  <si>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</si>
  <si>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</si>
  <si>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</si>
  <si>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 xml:space="preserve"> </t>
  </si>
  <si>
    <t>Prihodi od imovine</t>
  </si>
  <si>
    <t>Prihodi od upravnih i administr.pristojbi ,pristojbi po posebnim propisima i naknada</t>
  </si>
  <si>
    <t xml:space="preserve">Ostali prihodi </t>
  </si>
  <si>
    <t>4.8</t>
  </si>
  <si>
    <t>Prihodi iz nadležnog proračuna za financiranje rashoda</t>
  </si>
  <si>
    <t>4.9</t>
  </si>
  <si>
    <t>Tekuće pomoći-ostali proračuni</t>
  </si>
  <si>
    <t>Tekuće pomoći-grad</t>
  </si>
  <si>
    <t>Kapitalne pomoći</t>
  </si>
  <si>
    <t>Tekuće pomoći temeljem prij.EU sredstava</t>
  </si>
  <si>
    <t>Tekuće pomoći iz pror.JLP(r)S</t>
  </si>
  <si>
    <t>Tekuće pomoći od pror.drugih proračuna</t>
  </si>
  <si>
    <t>Tekući prijenosi-pror.korisnici istog proračuna</t>
  </si>
  <si>
    <t>Kamate na depozite po viđenju</t>
  </si>
  <si>
    <t>Ostali nespom.prihodi po posebnim propisima</t>
  </si>
  <si>
    <t>Prihodi od prodanih proizvoda</t>
  </si>
  <si>
    <t>Prihodi od pruženih usluga</t>
  </si>
  <si>
    <t>Tekuće donacije od trg.društava</t>
  </si>
  <si>
    <t>Kapitalne donacije od trg.dr.</t>
  </si>
  <si>
    <t>4.9.</t>
  </si>
  <si>
    <t>Prihodi od prodaje stanova</t>
  </si>
  <si>
    <t>09 Obrazovanje</t>
  </si>
  <si>
    <t>092 Srednjoškolsko obrazovanje</t>
  </si>
  <si>
    <t>0922 Više srednjoškolsko obrazovanje</t>
  </si>
  <si>
    <t>Dnevnice za službeni put u zemlji</t>
  </si>
  <si>
    <t>4.8.</t>
  </si>
  <si>
    <t>naknade za prijevoz na sl.putu u zemlji</t>
  </si>
  <si>
    <t>Seminari,savjetovanja,simpoziji</t>
  </si>
  <si>
    <t>Uredski materijal</t>
  </si>
  <si>
    <t>Literatura</t>
  </si>
  <si>
    <t>Materijal i sredstva za čišćenje</t>
  </si>
  <si>
    <t>Ostali mat.za potrebe redovnog poslovanja</t>
  </si>
  <si>
    <t>Osnovni materijal i sirovine</t>
  </si>
  <si>
    <t>Električna energija</t>
  </si>
  <si>
    <t>Plin</t>
  </si>
  <si>
    <t>Motorni benzin i dizel gorivo</t>
  </si>
  <si>
    <t>Ostali mat. I dijl.za tekuće i inv. Održavanje</t>
  </si>
  <si>
    <t>Sitni inventar</t>
  </si>
  <si>
    <t>Službena radna i zaštitna odjeća i obuća</t>
  </si>
  <si>
    <t xml:space="preserve"> Usluge telefona,telefaksa</t>
  </si>
  <si>
    <t>Poštarina</t>
  </si>
  <si>
    <t>Ostale usluge za komunikaciju i prijevoz</t>
  </si>
  <si>
    <t>Ostale usluge tekućeg i investicijskog održavanja</t>
  </si>
  <si>
    <t>Oskrba vodom</t>
  </si>
  <si>
    <t>Iznošenje i odvoz smeća</t>
  </si>
  <si>
    <t>Ostale komunalne usluge</t>
  </si>
  <si>
    <t>Obvezni i preventivni zdravstveni pregledi zaposlenika</t>
  </si>
  <si>
    <t>Ostale zdravstvene usluge</t>
  </si>
  <si>
    <t>Ostale intelektualne usluge</t>
  </si>
  <si>
    <t>Ostale računalne usluge</t>
  </si>
  <si>
    <t>Reprezentacija</t>
  </si>
  <si>
    <t>Ostali nespomenuti rashodi poslovanja</t>
  </si>
  <si>
    <t>Financijski rashodi</t>
  </si>
  <si>
    <t>Usluge platnog prometa</t>
  </si>
  <si>
    <t>Naknade građanima i kućanstvima na temelju osiguranja i druge naknade</t>
  </si>
  <si>
    <t>Ostale naknade iz proračuna u naravi</t>
  </si>
  <si>
    <t>Plaće za zaposlene</t>
  </si>
  <si>
    <t>Plaće po sudskim presudama</t>
  </si>
  <si>
    <t>Plaće za prekovremeni rad</t>
  </si>
  <si>
    <t>Plaće za posebne uvjete rada</t>
  </si>
  <si>
    <t>Bonus za uspješan rad</t>
  </si>
  <si>
    <t>Nagrade</t>
  </si>
  <si>
    <t>Darovi</t>
  </si>
  <si>
    <t>Otpremenine</t>
  </si>
  <si>
    <t>Regres za godišnji odmor</t>
  </si>
  <si>
    <t>Ostali nenavedeni rashodi za zaposlene</t>
  </si>
  <si>
    <t>Doprinosi za obvezno zdravstveno osiguranje</t>
  </si>
  <si>
    <t>Naknade za smještaj na sl.putu u zemlji</t>
  </si>
  <si>
    <t>Naknada za korištenje privatnog automobila u sl.svrhe</t>
  </si>
  <si>
    <t>Namirnice</t>
  </si>
  <si>
    <t>Materijal i dijelovi za tekuće i inv. Održavanje građevinskih objekata</t>
  </si>
  <si>
    <t>Promidžbeni materijali</t>
  </si>
  <si>
    <t>Ostale usluge promidžbe i informiranja</t>
  </si>
  <si>
    <t>Laboratorijske usluge</t>
  </si>
  <si>
    <t>Grafičke i tiskarske usluge,kopiranja i uvezivanja i slično</t>
  </si>
  <si>
    <t>Tuzemne članarine</t>
  </si>
  <si>
    <t>Novčana naknada za poslodavca zbog nezapošljavanja osoba s invaliditetom</t>
  </si>
  <si>
    <t>Troškovi sudskih postupaka</t>
  </si>
  <si>
    <t>Ostali nepomenuti rashodi poslovanja</t>
  </si>
  <si>
    <t>Računala i računalna oprema</t>
  </si>
  <si>
    <t>uredski namještaj</t>
  </si>
  <si>
    <t>Oprema</t>
  </si>
  <si>
    <t>knjige</t>
  </si>
  <si>
    <t>Tekuće donacije od ostalih subjekata izvan općeg proračuna</t>
  </si>
  <si>
    <t>Ulaganje u srednje školstvo-iz vlastitih i namjenskih prihoda srednjih škola i učeničkih domova</t>
  </si>
  <si>
    <t>PROGRAM 1034</t>
  </si>
  <si>
    <t>Aktivnost A100067</t>
  </si>
  <si>
    <t>Podizanje standarda iz vlastitih i namjenskih prihoda srednjih škola i učeničkih domova</t>
  </si>
  <si>
    <t>Izvor financiranja 4.9</t>
  </si>
  <si>
    <t>Otpremnine</t>
  </si>
  <si>
    <t>PROGRAM 1021</t>
  </si>
  <si>
    <t>Ulaganje u srednje školstvo-zakonski standard</t>
  </si>
  <si>
    <t>Aktivnost A100041</t>
  </si>
  <si>
    <t>Izvor financiranja 4.8</t>
  </si>
  <si>
    <t>Naknada za bolest,invalidnost i smrtni slučaj</t>
  </si>
  <si>
    <t>Dnevnice per diem</t>
  </si>
  <si>
    <t>Ostali rashdi za službena putovanja</t>
  </si>
  <si>
    <t>Materijalni i financirjski rashodi srednjih škola i učeničkih domova-decentralizacija</t>
  </si>
  <si>
    <t>Decentralizirana sredstva</t>
  </si>
  <si>
    <t>Ostale usluge tekućeg i inv. Održavanja</t>
  </si>
  <si>
    <t xml:space="preserve">Ostali mat.i dijelovi za tekuće i inv. Održavanje </t>
  </si>
  <si>
    <t>Službena,radna i zaštitna odjeća i obuća</t>
  </si>
  <si>
    <t>Novčana naknada poslodavca zbog nezapošljavanja osoba s invaliditetom</t>
  </si>
  <si>
    <t>Oatali nepomenuti rashodi poslovanja</t>
  </si>
  <si>
    <t>Uredski namještaj</t>
  </si>
  <si>
    <t>Ostala uredska oprema</t>
  </si>
  <si>
    <t>Oprema za grijanje,ventilaciju i hlađenje</t>
  </si>
  <si>
    <t>Knjige</t>
  </si>
  <si>
    <t xml:space="preserve">Naknade za smještaj na sl.putu u zemlji </t>
  </si>
  <si>
    <t>Naknade za prijevoz na sl.putu u zemlji</t>
  </si>
  <si>
    <t>Prijevoz zaposlenika</t>
  </si>
  <si>
    <t>Seminari,savjetovanja i simpoziji</t>
  </si>
  <si>
    <t>Pedagoška dokumentacija</t>
  </si>
  <si>
    <t>Materijal i sredstva za čišćenje i održavanje</t>
  </si>
  <si>
    <t>Ostali materijal za potrebe redovnog poslovanja</t>
  </si>
  <si>
    <t>Nastavni materijal</t>
  </si>
  <si>
    <t>Ostali mat.i dij.za tekuće i inv.održavanje</t>
  </si>
  <si>
    <t>Usluge telefona,telefaksa</t>
  </si>
  <si>
    <t>Prijevoz učenika na praktičnu nastavu</t>
  </si>
  <si>
    <t>Inspekcijski nalazi građ.objekata</t>
  </si>
  <si>
    <t>Zdravstveni pregledi zaposlenika</t>
  </si>
  <si>
    <t>Opskrba vodom</t>
  </si>
  <si>
    <t>iznošenje i odvoz smeća</t>
  </si>
  <si>
    <t xml:space="preserve">Ostale naknade iz proračuna u naravi </t>
  </si>
  <si>
    <t>Naknada korištenje privatnog automobila u sl.svrhe</t>
  </si>
  <si>
    <t>Mat. I dijelovi za tekuće i inv.održavanje građevinskih objekata</t>
  </si>
  <si>
    <t>Poštarine</t>
  </si>
  <si>
    <t>Grafičke i tiskarske usluge,kopiranje,uvezivanje i slično</t>
  </si>
  <si>
    <t xml:space="preserve">Oprema   </t>
  </si>
  <si>
    <t>Tečajevi i stručni ispiti</t>
  </si>
  <si>
    <t>Naknada za bolest, invalidnost i smrtni slučaj</t>
  </si>
  <si>
    <t>Ostali rashodi za sl.putovanja</t>
  </si>
  <si>
    <t>Materijal za sredstva za čišćenje i održavanje</t>
  </si>
  <si>
    <t xml:space="preserve">Oprema za grijanje,ventilaciju i hlađenje </t>
  </si>
  <si>
    <t>Ostale in.usluge</t>
  </si>
  <si>
    <t>(1.118.768,07 EUR)</t>
  </si>
  <si>
    <t>(1.118.034,24 EUR)</t>
  </si>
  <si>
    <t>(733,82 EUR)</t>
  </si>
  <si>
    <t>(5569,71 EUR)</t>
  </si>
  <si>
    <t>IZNOS U EURIMA</t>
  </si>
  <si>
    <t>(1061968,01 EUR)</t>
  </si>
  <si>
    <t>(1.067.537,73 EUR)</t>
  </si>
  <si>
    <t>(51.230,34 EUR)</t>
  </si>
  <si>
    <t>(29.176,59 EUR)</t>
  </si>
  <si>
    <t>(67.067,49 EUR)</t>
  </si>
  <si>
    <t>Mat. I sredstva za čišćenje i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</si>
</sst>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rgb="FF00B0F0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4"/>
      <name val="Arial"/>
      <family val="2"/>
      <charset val="238"/>
    </font>
    <font>
      <i/>
      <sz val="10"/>
      <color theme="4"/>
      <name val="Arial"/>
      <family val="2"/>
      <charset val="238"/>
    </font>
    <font>
      <sz val="11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9" fontId="10" fillId="2" borderId="3" xfId="0" quotePrefix="1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49" fontId="11" fillId="2" borderId="3" xfId="0" applyNumberFormat="1" applyFont="1" applyFill="1" applyBorder="1" applyAlignment="1" applyProtection="1">
      <alignment horizontal="left" vertical="center"/>
    </xf>
    <xf numFmtId="49" fontId="0" fillId="0" borderId="0" xfId="0" applyNumberFormat="1"/>
    <xf numFmtId="49" fontId="10" fillId="0" borderId="3" xfId="0" quotePrefix="1" applyNumberFormat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/>
    </xf>
    <xf numFmtId="49" fontId="10" fillId="4" borderId="3" xfId="0" quotePrefix="1" applyNumberFormat="1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1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49" fontId="22" fillId="2" borderId="3" xfId="0" quotePrefix="1" applyNumberFormat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0" fontId="23" fillId="0" borderId="0" xfId="0" applyFont="1"/>
    <xf numFmtId="0" fontId="22" fillId="2" borderId="3" xfId="0" quotePrefix="1" applyFont="1" applyFill="1" applyBorder="1" applyAlignment="1">
      <alignment horizontal="left" vertical="center" wrapText="1"/>
    </xf>
    <xf numFmtId="3" fontId="21" fillId="2" borderId="3" xfId="0" applyNumberFormat="1" applyFont="1" applyFill="1" applyBorder="1" applyAlignment="1">
      <alignment horizontal="right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49" fontId="21" fillId="2" borderId="3" xfId="0" applyNumberFormat="1" applyFont="1" applyFill="1" applyBorder="1" applyAlignment="1" applyProtection="1">
      <alignment horizontal="left" vertical="center" wrapText="1"/>
    </xf>
    <xf numFmtId="3" fontId="21" fillId="2" borderId="3" xfId="0" applyNumberFormat="1" applyFont="1" applyFill="1" applyBorder="1" applyAlignment="1" applyProtection="1">
      <alignment horizontal="right" wrapText="1"/>
    </xf>
    <xf numFmtId="0" fontId="21" fillId="2" borderId="3" xfId="0" applyNumberFormat="1" applyFont="1" applyFill="1" applyBorder="1" applyAlignment="1" applyProtection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11" fillId="3" borderId="0" xfId="0" quotePrefix="1" applyNumberFormat="1" applyFont="1" applyFill="1" applyBorder="1" applyAlignment="1" applyProtection="1">
      <alignment horizontal="left" vertical="center" wrapText="1"/>
    </xf>
    <xf numFmtId="0" fontId="9" fillId="3" borderId="0" xfId="0" applyNumberFormat="1" applyFont="1" applyFill="1" applyBorder="1" applyAlignment="1" applyProtection="1">
      <alignment vertical="center" wrapText="1"/>
    </xf>
    <xf numFmtId="4" fontId="6" fillId="3" borderId="0" xfId="0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 applyProtection="1">
      <alignment horizontal="right" wrapText="1"/>
    </xf>
    <xf numFmtId="164" fontId="6" fillId="3" borderId="3" xfId="0" applyNumberFormat="1" applyFont="1" applyFill="1" applyBorder="1" applyAlignment="1">
      <alignment horizontal="right"/>
    </xf>
    <xf numFmtId="0" fontId="24" fillId="4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Border="1"/>
    <xf numFmtId="0" fontId="0" fillId="0" borderId="0" xfId="0" applyBorder="1"/>
    <xf numFmtId="3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49" fontId="9" fillId="6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vertical="center" wrapText="1"/>
    </xf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49" fontId="26" fillId="2" borderId="3" xfId="0" quotePrefix="1" applyNumberFormat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0" fontId="27" fillId="0" borderId="0" xfId="0" applyFont="1"/>
    <xf numFmtId="0" fontId="11" fillId="3" borderId="2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0" fontId="24" fillId="4" borderId="2" xfId="0" applyNumberFormat="1" applyFont="1" applyFill="1" applyBorder="1" applyAlignment="1" applyProtection="1">
      <alignment horizontal="left" vertical="center" wrapText="1"/>
    </xf>
    <xf numFmtId="0" fontId="24" fillId="4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9" fontId="24" fillId="4" borderId="1" xfId="0" applyNumberFormat="1" applyFont="1" applyFill="1" applyBorder="1" applyAlignment="1" applyProtection="1">
      <alignment horizontal="left" vertical="center" wrapText="1"/>
    </xf>
    <xf numFmtId="49" fontId="24" fillId="4" borderId="2" xfId="0" applyNumberFormat="1" applyFont="1" applyFill="1" applyBorder="1" applyAlignment="1" applyProtection="1">
      <alignment horizontal="left" vertical="center" wrapText="1"/>
    </xf>
    <xf numFmtId="49" fontId="24" fillId="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4" workbookViewId="0">
      <selection activeCell="G16" sqref="G16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1" t="s">
        <v>59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41" t="s">
        <v>34</v>
      </c>
      <c r="B3" s="141"/>
      <c r="C3" s="141"/>
      <c r="D3" s="141"/>
      <c r="E3" s="141"/>
      <c r="F3" s="141"/>
      <c r="G3" s="141"/>
      <c r="H3" s="141"/>
      <c r="I3" s="158"/>
      <c r="J3" s="158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41" t="s">
        <v>44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5" t="s">
        <v>49</v>
      </c>
    </row>
    <row r="7" spans="1:10" ht="25.5" x14ac:dyDescent="0.25">
      <c r="A7" s="35"/>
      <c r="B7" s="36"/>
      <c r="C7" s="36"/>
      <c r="D7" s="37"/>
      <c r="E7" s="38"/>
      <c r="F7" s="4" t="s">
        <v>46</v>
      </c>
      <c r="G7" s="4" t="s">
        <v>47</v>
      </c>
      <c r="H7" s="4" t="s">
        <v>52</v>
      </c>
      <c r="I7" s="4" t="s">
        <v>53</v>
      </c>
      <c r="J7" s="4" t="s">
        <v>54</v>
      </c>
    </row>
    <row r="8" spans="1:10" ht="17.25" customHeight="1" x14ac:dyDescent="0.25">
      <c r="A8" s="159" t="s">
        <v>0</v>
      </c>
      <c r="B8" s="155"/>
      <c r="C8" s="155"/>
      <c r="D8" s="155"/>
      <c r="E8" s="160"/>
      <c r="F8" s="102">
        <f>F10+F12</f>
        <v>8429358</v>
      </c>
      <c r="G8" s="102">
        <f>G10+G12</f>
        <v>7136132</v>
      </c>
      <c r="H8" s="102">
        <f>H10+H12</f>
        <v>7037955</v>
      </c>
      <c r="I8" s="102">
        <f>I10+I12</f>
        <v>7003945</v>
      </c>
      <c r="J8" s="102">
        <f>J10+J12</f>
        <v>7003945</v>
      </c>
    </row>
    <row r="9" spans="1:10" ht="17.25" customHeight="1" x14ac:dyDescent="0.25">
      <c r="A9" s="70"/>
      <c r="B9" s="67"/>
      <c r="C9" s="67"/>
      <c r="D9" s="67"/>
      <c r="E9" s="130" t="s">
        <v>204</v>
      </c>
      <c r="F9" s="102" t="s">
        <v>200</v>
      </c>
      <c r="G9" s="102">
        <f>G8/7.5345</f>
        <v>947127.48025748215</v>
      </c>
      <c r="H9" s="102">
        <f>H8/7.5345</f>
        <v>934097.15309575945</v>
      </c>
      <c r="I9" s="102">
        <f>I8/7.5345</f>
        <v>929583.25038157799</v>
      </c>
      <c r="J9" s="102">
        <f>J8/7.5345</f>
        <v>929583.25038157799</v>
      </c>
    </row>
    <row r="10" spans="1:10" x14ac:dyDescent="0.25">
      <c r="A10" s="151" t="s">
        <v>1</v>
      </c>
      <c r="B10" s="144"/>
      <c r="C10" s="144"/>
      <c r="D10" s="144"/>
      <c r="E10" s="157"/>
      <c r="F10" s="103">
        <v>8423829</v>
      </c>
      <c r="G10" s="103">
        <v>7133132</v>
      </c>
      <c r="H10" s="103">
        <v>7034955</v>
      </c>
      <c r="I10" s="103">
        <v>7000945</v>
      </c>
      <c r="J10" s="103">
        <v>7000945</v>
      </c>
    </row>
    <row r="11" spans="1:10" x14ac:dyDescent="0.25">
      <c r="A11" s="66"/>
      <c r="B11" s="64"/>
      <c r="C11" s="64"/>
      <c r="D11" s="64"/>
      <c r="E11" s="131" t="s">
        <v>204</v>
      </c>
      <c r="F11" s="103" t="s">
        <v>201</v>
      </c>
      <c r="G11" s="103">
        <f>G10/7.5345</f>
        <v>946729.31183223834</v>
      </c>
      <c r="H11" s="103">
        <f>H10/7.5345</f>
        <v>933698.98467051552</v>
      </c>
      <c r="I11" s="103">
        <f>I10/7.5345</f>
        <v>929185.08195633418</v>
      </c>
      <c r="J11" s="103">
        <f>J10/7.5345</f>
        <v>929185.08195633418</v>
      </c>
    </row>
    <row r="12" spans="1:10" x14ac:dyDescent="0.25">
      <c r="A12" s="161" t="s">
        <v>2</v>
      </c>
      <c r="B12" s="157"/>
      <c r="C12" s="157"/>
      <c r="D12" s="157"/>
      <c r="E12" s="157"/>
      <c r="F12" s="103">
        <v>5529</v>
      </c>
      <c r="G12" s="103">
        <v>3000</v>
      </c>
      <c r="H12" s="103">
        <v>3000</v>
      </c>
      <c r="I12" s="103">
        <v>3000</v>
      </c>
      <c r="J12" s="103">
        <v>3000</v>
      </c>
    </row>
    <row r="13" spans="1:10" x14ac:dyDescent="0.25">
      <c r="A13" s="72"/>
      <c r="B13" s="69"/>
      <c r="C13" s="69"/>
      <c r="D13" s="69"/>
      <c r="E13" s="131" t="s">
        <v>204</v>
      </c>
      <c r="F13" s="103" t="s">
        <v>202</v>
      </c>
      <c r="G13" s="103">
        <f>G12/7.5345</f>
        <v>398.16842524387812</v>
      </c>
      <c r="H13" s="103">
        <f>H12/7.5345</f>
        <v>398.16842524387812</v>
      </c>
      <c r="I13" s="103">
        <f>I12/7.5345</f>
        <v>398.16842524387812</v>
      </c>
      <c r="J13" s="103">
        <v>398.17</v>
      </c>
    </row>
    <row r="14" spans="1:10" x14ac:dyDescent="0.25">
      <c r="A14" s="46" t="s">
        <v>3</v>
      </c>
      <c r="B14" s="47"/>
      <c r="C14" s="47"/>
      <c r="D14" s="47"/>
      <c r="E14" s="47"/>
      <c r="F14" s="102">
        <f>F16+F18</f>
        <v>8043363</v>
      </c>
      <c r="G14" s="102">
        <f>G16+G18</f>
        <v>7641452</v>
      </c>
      <c r="H14" s="102">
        <f>H16+H18</f>
        <v>7037955</v>
      </c>
      <c r="I14" s="102">
        <f>I16+I18</f>
        <v>7003945</v>
      </c>
      <c r="J14" s="102">
        <f>J16+J18</f>
        <v>7003945</v>
      </c>
    </row>
    <row r="15" spans="1:10" x14ac:dyDescent="0.25">
      <c r="A15" s="46"/>
      <c r="B15" s="71"/>
      <c r="C15" s="71"/>
      <c r="D15" s="71"/>
      <c r="E15" s="130" t="s">
        <v>204</v>
      </c>
      <c r="F15" s="111" t="s">
        <v>206</v>
      </c>
      <c r="G15" s="102">
        <v>1014194.97</v>
      </c>
      <c r="H15" s="102">
        <f>H14/7.5345</f>
        <v>934097.15309575945</v>
      </c>
      <c r="I15" s="102">
        <f>I14/7.5345</f>
        <v>929583.25038157799</v>
      </c>
      <c r="J15" s="102">
        <f>J14/7.5345</f>
        <v>929583.25038157799</v>
      </c>
    </row>
    <row r="16" spans="1:10" x14ac:dyDescent="0.25">
      <c r="A16" s="143" t="s">
        <v>4</v>
      </c>
      <c r="B16" s="144"/>
      <c r="C16" s="144"/>
      <c r="D16" s="144"/>
      <c r="E16" s="144"/>
      <c r="F16" s="103">
        <v>8001398</v>
      </c>
      <c r="G16" s="103">
        <v>7563945</v>
      </c>
      <c r="H16" s="103">
        <v>7012955</v>
      </c>
      <c r="I16" s="103">
        <v>7003945</v>
      </c>
      <c r="J16" s="104">
        <v>7003945</v>
      </c>
    </row>
    <row r="17" spans="1:10" x14ac:dyDescent="0.25">
      <c r="A17" s="63"/>
      <c r="B17" s="64"/>
      <c r="C17" s="64"/>
      <c r="D17" s="64"/>
      <c r="E17" s="132" t="s">
        <v>204</v>
      </c>
      <c r="F17" s="103" t="s">
        <v>205</v>
      </c>
      <c r="G17" s="103">
        <f>G16/7.5345</f>
        <v>1003908.0230937686</v>
      </c>
      <c r="H17" s="103">
        <f>H16/7.5345</f>
        <v>930779.08288539376</v>
      </c>
      <c r="I17" s="103">
        <f>I16/7.5345</f>
        <v>929583.25038157799</v>
      </c>
      <c r="J17" s="103">
        <f>J16/7.5345</f>
        <v>929583.25038157799</v>
      </c>
    </row>
    <row r="18" spans="1:10" x14ac:dyDescent="0.25">
      <c r="A18" s="156" t="s">
        <v>5</v>
      </c>
      <c r="B18" s="157"/>
      <c r="C18" s="157"/>
      <c r="D18" s="157"/>
      <c r="E18" s="157"/>
      <c r="F18" s="105">
        <v>41965</v>
      </c>
      <c r="G18" s="105">
        <v>77507</v>
      </c>
      <c r="H18" s="105">
        <v>25000</v>
      </c>
      <c r="I18" s="105"/>
      <c r="J18" s="104"/>
    </row>
    <row r="19" spans="1:10" x14ac:dyDescent="0.25">
      <c r="A19" s="68"/>
      <c r="B19" s="69"/>
      <c r="C19" s="69"/>
      <c r="D19" s="69"/>
      <c r="E19" s="131" t="s">
        <v>204</v>
      </c>
      <c r="F19" s="105" t="s">
        <v>203</v>
      </c>
      <c r="G19" s="105">
        <f>G18/7.5345</f>
        <v>10286.946711792421</v>
      </c>
      <c r="H19" s="105">
        <f>H18/7.5345</f>
        <v>3318.0702103656513</v>
      </c>
      <c r="I19" s="105"/>
      <c r="J19" s="104"/>
    </row>
    <row r="20" spans="1:10" x14ac:dyDescent="0.25">
      <c r="A20" s="154" t="s">
        <v>6</v>
      </c>
      <c r="B20" s="155"/>
      <c r="C20" s="155"/>
      <c r="D20" s="155"/>
      <c r="E20" s="155"/>
      <c r="F20" s="102">
        <f>F8-F14</f>
        <v>385995</v>
      </c>
      <c r="G20" s="102">
        <v>0</v>
      </c>
      <c r="H20" s="106">
        <v>0</v>
      </c>
      <c r="I20" s="106">
        <v>0</v>
      </c>
      <c r="J20" s="106">
        <v>0</v>
      </c>
    </row>
    <row r="21" spans="1:10" x14ac:dyDescent="0.25">
      <c r="A21" s="107"/>
      <c r="B21" s="108"/>
      <c r="C21" s="108"/>
      <c r="D21" s="108"/>
      <c r="E21" s="133" t="s">
        <v>204</v>
      </c>
      <c r="F21" s="109" t="s">
        <v>207</v>
      </c>
      <c r="G21" s="109"/>
      <c r="H21" s="110"/>
      <c r="I21" s="110"/>
      <c r="J21" s="110"/>
    </row>
    <row r="22" spans="1:10" ht="18" x14ac:dyDescent="0.25">
      <c r="A22" s="5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141" t="s">
        <v>45</v>
      </c>
      <c r="B23" s="142"/>
      <c r="C23" s="142"/>
      <c r="D23" s="142"/>
      <c r="E23" s="142"/>
      <c r="F23" s="142"/>
      <c r="G23" s="142"/>
      <c r="H23" s="142"/>
      <c r="I23" s="142"/>
      <c r="J23" s="142"/>
    </row>
    <row r="24" spans="1:10" ht="18" x14ac:dyDescent="0.25">
      <c r="A24" s="30"/>
      <c r="B24" s="28"/>
      <c r="C24" s="28"/>
      <c r="D24" s="28"/>
      <c r="E24" s="28"/>
      <c r="F24" s="28"/>
      <c r="G24" s="28"/>
      <c r="H24" s="29"/>
      <c r="I24" s="29"/>
      <c r="J24" s="29"/>
    </row>
    <row r="25" spans="1:10" ht="25.5" x14ac:dyDescent="0.25">
      <c r="A25" s="35"/>
      <c r="B25" s="36"/>
      <c r="C25" s="36"/>
      <c r="D25" s="37"/>
      <c r="E25" s="38"/>
      <c r="F25" s="4" t="s">
        <v>12</v>
      </c>
      <c r="G25" s="4" t="s">
        <v>13</v>
      </c>
      <c r="H25" s="4" t="s">
        <v>52</v>
      </c>
      <c r="I25" s="4" t="s">
        <v>53</v>
      </c>
      <c r="J25" s="4" t="s">
        <v>54</v>
      </c>
    </row>
    <row r="26" spans="1:10" ht="15.75" customHeight="1" x14ac:dyDescent="0.25">
      <c r="A26" s="151" t="s">
        <v>8</v>
      </c>
      <c r="B26" s="152"/>
      <c r="C26" s="152"/>
      <c r="D26" s="152"/>
      <c r="E26" s="153"/>
      <c r="F26" s="40">
        <v>0</v>
      </c>
      <c r="G26" s="40">
        <v>0</v>
      </c>
      <c r="H26" s="40"/>
      <c r="I26" s="40"/>
      <c r="J26" s="40"/>
    </row>
    <row r="27" spans="1:10" x14ac:dyDescent="0.25">
      <c r="A27" s="151" t="s">
        <v>9</v>
      </c>
      <c r="B27" s="144"/>
      <c r="C27" s="144"/>
      <c r="D27" s="144"/>
      <c r="E27" s="144"/>
      <c r="F27" s="40">
        <v>0</v>
      </c>
      <c r="G27" s="40">
        <v>0</v>
      </c>
      <c r="H27" s="40"/>
      <c r="I27" s="40"/>
      <c r="J27" s="40"/>
    </row>
    <row r="28" spans="1:10" x14ac:dyDescent="0.25">
      <c r="A28" s="154" t="s">
        <v>10</v>
      </c>
      <c r="B28" s="155"/>
      <c r="C28" s="155"/>
      <c r="D28" s="155"/>
      <c r="E28" s="155"/>
      <c r="F28" s="39">
        <v>0</v>
      </c>
      <c r="G28" s="39">
        <v>0</v>
      </c>
      <c r="H28" s="39">
        <v>0</v>
      </c>
      <c r="I28" s="39">
        <v>0</v>
      </c>
      <c r="J28" s="39">
        <v>0</v>
      </c>
    </row>
    <row r="29" spans="1:10" ht="18" x14ac:dyDescent="0.25">
      <c r="A29" s="27"/>
      <c r="B29" s="28"/>
      <c r="C29" s="28"/>
      <c r="D29" s="28"/>
      <c r="E29" s="28"/>
      <c r="F29" s="28"/>
      <c r="G29" s="28"/>
      <c r="H29" s="29"/>
      <c r="I29" s="29"/>
      <c r="J29" s="29"/>
    </row>
    <row r="30" spans="1:10" ht="18" customHeight="1" x14ac:dyDescent="0.25">
      <c r="A30" s="141" t="s">
        <v>61</v>
      </c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 ht="18" x14ac:dyDescent="0.25">
      <c r="A31" s="27"/>
      <c r="B31" s="28"/>
      <c r="C31" s="28"/>
      <c r="D31" s="28"/>
      <c r="E31" s="28"/>
      <c r="F31" s="28"/>
      <c r="G31" s="28"/>
      <c r="H31" s="29"/>
      <c r="I31" s="29"/>
      <c r="J31" s="29"/>
    </row>
    <row r="32" spans="1:10" ht="25.5" x14ac:dyDescent="0.25">
      <c r="A32" s="35"/>
      <c r="B32" s="36"/>
      <c r="C32" s="36"/>
      <c r="D32" s="37"/>
      <c r="E32" s="38"/>
      <c r="F32" s="4" t="s">
        <v>12</v>
      </c>
      <c r="G32" s="4" t="s">
        <v>13</v>
      </c>
      <c r="H32" s="4" t="s">
        <v>52</v>
      </c>
      <c r="I32" s="4" t="s">
        <v>53</v>
      </c>
      <c r="J32" s="4" t="s">
        <v>54</v>
      </c>
    </row>
    <row r="33" spans="1:10" x14ac:dyDescent="0.25">
      <c r="A33" s="145" t="s">
        <v>48</v>
      </c>
      <c r="B33" s="146"/>
      <c r="C33" s="146"/>
      <c r="D33" s="146"/>
      <c r="E33" s="147"/>
      <c r="F33" s="42">
        <v>219831</v>
      </c>
      <c r="G33" s="42">
        <v>505320</v>
      </c>
      <c r="H33" s="42"/>
      <c r="I33" s="42"/>
      <c r="J33" s="43"/>
    </row>
    <row r="34" spans="1:10" ht="30" customHeight="1" x14ac:dyDescent="0.25">
      <c r="A34" s="148" t="s">
        <v>7</v>
      </c>
      <c r="B34" s="149"/>
      <c r="C34" s="149"/>
      <c r="D34" s="149"/>
      <c r="E34" s="150"/>
      <c r="F34" s="44">
        <v>219831</v>
      </c>
      <c r="G34" s="44"/>
      <c r="H34" s="44"/>
      <c r="I34" s="44"/>
      <c r="J34" s="41"/>
    </row>
    <row r="35" spans="1:10" x14ac:dyDescent="0.25">
      <c r="E35" s="134" t="s">
        <v>204</v>
      </c>
      <c r="F35" s="135" t="s">
        <v>208</v>
      </c>
      <c r="G35" s="135" t="s">
        <v>209</v>
      </c>
    </row>
    <row r="37" spans="1:10" x14ac:dyDescent="0.25">
      <c r="A37" s="143" t="s">
        <v>11</v>
      </c>
      <c r="B37" s="144"/>
      <c r="C37" s="144"/>
      <c r="D37" s="144"/>
      <c r="E37" s="144"/>
      <c r="F37" s="40">
        <v>0</v>
      </c>
      <c r="G37" s="40">
        <v>0</v>
      </c>
      <c r="H37" s="40">
        <v>0</v>
      </c>
      <c r="I37" s="40">
        <v>0</v>
      </c>
      <c r="J37" s="40">
        <v>0</v>
      </c>
    </row>
    <row r="38" spans="1:10" ht="11.25" customHeight="1" x14ac:dyDescent="0.25">
      <c r="A38" s="22"/>
      <c r="B38" s="23"/>
      <c r="C38" s="23"/>
      <c r="D38" s="23"/>
      <c r="E38" s="23"/>
      <c r="F38" s="24"/>
      <c r="G38" s="24"/>
      <c r="H38" s="24"/>
      <c r="I38" s="24"/>
      <c r="J38" s="24"/>
    </row>
    <row r="39" spans="1:10" ht="29.25" customHeight="1" x14ac:dyDescent="0.25">
      <c r="A39" s="139" t="s">
        <v>62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8.25" customHeight="1" x14ac:dyDescent="0.25"/>
    <row r="41" spans="1:10" x14ac:dyDescent="0.25">
      <c r="A41" s="139" t="s">
        <v>50</v>
      </c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ht="8.25" customHeight="1" x14ac:dyDescent="0.25"/>
    <row r="43" spans="1:10" ht="29.25" customHeight="1" x14ac:dyDescent="0.25">
      <c r="A43" s="139" t="s">
        <v>51</v>
      </c>
      <c r="B43" s="140"/>
      <c r="C43" s="140"/>
      <c r="D43" s="140"/>
      <c r="E43" s="140"/>
      <c r="F43" s="140"/>
      <c r="G43" s="140"/>
      <c r="H43" s="140"/>
      <c r="I43" s="140"/>
      <c r="J43" s="140"/>
    </row>
  </sheetData>
  <mergeCells count="20">
    <mergeCell ref="A16:E16"/>
    <mergeCell ref="A5:J5"/>
    <mergeCell ref="A23:J23"/>
    <mergeCell ref="A1:J1"/>
    <mergeCell ref="A3:J3"/>
    <mergeCell ref="A8:E8"/>
    <mergeCell ref="A10:E10"/>
    <mergeCell ref="A12:E12"/>
    <mergeCell ref="A26:E26"/>
    <mergeCell ref="A27:E27"/>
    <mergeCell ref="A28:E28"/>
    <mergeCell ref="A18:E18"/>
    <mergeCell ref="A20:E20"/>
    <mergeCell ref="A43:J43"/>
    <mergeCell ref="A30:J30"/>
    <mergeCell ref="A39:J39"/>
    <mergeCell ref="A37:E37"/>
    <mergeCell ref="A41:J41"/>
    <mergeCell ref="A33:E33"/>
    <mergeCell ref="A34:E34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opLeftCell="A7" zoomScaleNormal="100" workbookViewId="0">
      <selection activeCell="I82" sqref="I8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" bestFit="1" customWidth="1"/>
    <col min="4" max="9" width="25.28515625" customWidth="1"/>
  </cols>
  <sheetData>
    <row r="1" spans="1:9" ht="42" customHeight="1" x14ac:dyDescent="0.25">
      <c r="A1" s="141" t="s">
        <v>59</v>
      </c>
      <c r="B1" s="141"/>
      <c r="C1" s="141"/>
      <c r="D1" s="141"/>
      <c r="E1" s="141"/>
      <c r="F1" s="141"/>
      <c r="G1" s="141"/>
      <c r="H1" s="141"/>
      <c r="I1" s="14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41" t="s">
        <v>34</v>
      </c>
      <c r="B3" s="141"/>
      <c r="C3" s="141"/>
      <c r="D3" s="141"/>
      <c r="E3" s="141"/>
      <c r="F3" s="141"/>
      <c r="G3" s="141"/>
      <c r="H3" s="158"/>
      <c r="I3" s="15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41" t="s">
        <v>15</v>
      </c>
      <c r="B5" s="142"/>
      <c r="C5" s="142"/>
      <c r="D5" s="142"/>
      <c r="E5" s="142"/>
      <c r="F5" s="142"/>
      <c r="G5" s="142"/>
      <c r="H5" s="142"/>
      <c r="I5" s="142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141" t="s">
        <v>1</v>
      </c>
      <c r="B7" s="164"/>
      <c r="C7" s="164"/>
      <c r="D7" s="164"/>
      <c r="E7" s="164"/>
      <c r="F7" s="164"/>
      <c r="G7" s="164"/>
      <c r="H7" s="164"/>
      <c r="I7" s="164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52</v>
      </c>
      <c r="H9" s="26" t="s">
        <v>53</v>
      </c>
      <c r="I9" s="26" t="s">
        <v>54</v>
      </c>
    </row>
    <row r="10" spans="1:9" ht="15.75" customHeight="1" x14ac:dyDescent="0.25">
      <c r="A10" s="13">
        <v>6</v>
      </c>
      <c r="B10" s="13"/>
      <c r="C10" s="50"/>
      <c r="D10" s="13" t="s">
        <v>19</v>
      </c>
      <c r="E10" s="10">
        <f>E11+E20+E22+E25+E32</f>
        <v>8423829</v>
      </c>
      <c r="F10" s="10">
        <f>F11+F20+F22+F25+F32</f>
        <v>7133132</v>
      </c>
      <c r="G10" s="10">
        <f>G11+G20+G22+G25+G32+G36</f>
        <v>7037955</v>
      </c>
      <c r="H10" s="10">
        <f>H11+H20+H22+H25+H32+H36</f>
        <v>7003945</v>
      </c>
      <c r="I10" s="10">
        <f>I11+I20+I22+I25+I32+I36</f>
        <v>7003945</v>
      </c>
    </row>
    <row r="11" spans="1:9" ht="38.25" x14ac:dyDescent="0.25">
      <c r="A11" s="18"/>
      <c r="B11" s="13">
        <v>63</v>
      </c>
      <c r="C11" s="51"/>
      <c r="D11" s="13" t="s">
        <v>56</v>
      </c>
      <c r="E11" s="10">
        <v>7447284</v>
      </c>
      <c r="F11" s="11">
        <f>SUM(F12:F19)</f>
        <v>6211330</v>
      </c>
      <c r="G11" s="11">
        <f>SUM(G12:G19)</f>
        <v>6338000</v>
      </c>
      <c r="H11" s="11">
        <f>SUM(H12:H19)</f>
        <v>6328000</v>
      </c>
      <c r="I11" s="11">
        <f>SUM(I12:I19)</f>
        <v>6328000</v>
      </c>
    </row>
    <row r="12" spans="1:9" ht="25.5" x14ac:dyDescent="0.25">
      <c r="A12" s="13"/>
      <c r="B12" s="18">
        <v>63612</v>
      </c>
      <c r="C12" s="51" t="s">
        <v>70</v>
      </c>
      <c r="D12" s="18" t="s">
        <v>71</v>
      </c>
      <c r="E12" s="10">
        <v>6828654</v>
      </c>
      <c r="F12" s="11">
        <v>6000000</v>
      </c>
      <c r="G12" s="11">
        <v>6300000</v>
      </c>
      <c r="H12" s="11">
        <v>6300000</v>
      </c>
      <c r="I12" s="11">
        <v>6300000</v>
      </c>
    </row>
    <row r="13" spans="1:9" x14ac:dyDescent="0.25">
      <c r="A13" s="13"/>
      <c r="B13" s="18">
        <v>63613</v>
      </c>
      <c r="C13" s="51" t="s">
        <v>70</v>
      </c>
      <c r="D13" s="18" t="s">
        <v>72</v>
      </c>
      <c r="E13" s="10">
        <v>27638</v>
      </c>
      <c r="F13" s="11">
        <v>25000</v>
      </c>
      <c r="G13" s="11">
        <v>25000</v>
      </c>
      <c r="H13" s="11">
        <v>25000</v>
      </c>
      <c r="I13" s="11">
        <v>25000</v>
      </c>
    </row>
    <row r="14" spans="1:9" x14ac:dyDescent="0.25">
      <c r="A14" s="14"/>
      <c r="B14" s="14">
        <v>63622</v>
      </c>
      <c r="C14" s="49" t="s">
        <v>70</v>
      </c>
      <c r="D14" s="15" t="s">
        <v>73</v>
      </c>
      <c r="E14" s="10">
        <v>3824</v>
      </c>
      <c r="F14" s="11">
        <v>10000</v>
      </c>
      <c r="G14" s="11">
        <v>3000</v>
      </c>
      <c r="H14" s="11">
        <v>3000</v>
      </c>
      <c r="I14" s="11">
        <v>3000</v>
      </c>
    </row>
    <row r="15" spans="1:9" ht="25.5" x14ac:dyDescent="0.25">
      <c r="A15" s="14"/>
      <c r="B15" s="14">
        <v>63811</v>
      </c>
      <c r="C15" s="49" t="s">
        <v>70</v>
      </c>
      <c r="D15" s="20" t="s">
        <v>74</v>
      </c>
      <c r="E15" s="10">
        <v>505297</v>
      </c>
      <c r="F15" s="11">
        <v>126330</v>
      </c>
      <c r="G15" s="11"/>
      <c r="H15" s="11"/>
      <c r="I15" s="11"/>
    </row>
    <row r="16" spans="1:9" ht="25.5" x14ac:dyDescent="0.25">
      <c r="A16" s="14"/>
      <c r="B16" s="14">
        <v>63812</v>
      </c>
      <c r="C16" s="49" t="s">
        <v>70</v>
      </c>
      <c r="D16" s="20" t="s">
        <v>75</v>
      </c>
      <c r="E16" s="10">
        <v>29385</v>
      </c>
      <c r="F16" s="11">
        <v>50000</v>
      </c>
      <c r="G16" s="11">
        <v>10000</v>
      </c>
      <c r="H16" s="11"/>
      <c r="I16" s="11"/>
    </row>
    <row r="17" spans="1:10" ht="25.5" x14ac:dyDescent="0.25">
      <c r="A17" s="14"/>
      <c r="B17" s="14">
        <v>63813</v>
      </c>
      <c r="C17" s="49" t="s">
        <v>70</v>
      </c>
      <c r="D17" s="20" t="s">
        <v>76</v>
      </c>
      <c r="E17" s="10">
        <v>3300</v>
      </c>
      <c r="F17" s="11"/>
      <c r="G17" s="11"/>
      <c r="H17" s="11"/>
      <c r="I17" s="11"/>
    </row>
    <row r="18" spans="1:10" ht="38.25" x14ac:dyDescent="0.25">
      <c r="A18" s="14"/>
      <c r="B18" s="14">
        <v>63911</v>
      </c>
      <c r="C18" s="49" t="s">
        <v>70</v>
      </c>
      <c r="D18" s="20" t="s">
        <v>77</v>
      </c>
      <c r="E18" s="10">
        <v>49186</v>
      </c>
      <c r="F18" s="11"/>
      <c r="G18" s="11"/>
      <c r="H18" s="11"/>
      <c r="I18" s="11"/>
    </row>
    <row r="19" spans="1:10" x14ac:dyDescent="0.25">
      <c r="A19" s="14"/>
      <c r="B19" s="14"/>
      <c r="C19" s="49"/>
      <c r="D19" s="20"/>
      <c r="E19" s="10"/>
      <c r="F19" s="11"/>
      <c r="G19" s="11"/>
      <c r="H19" s="11"/>
      <c r="I19" s="11"/>
    </row>
    <row r="20" spans="1:10" x14ac:dyDescent="0.25">
      <c r="A20" s="55"/>
      <c r="B20" s="88">
        <v>64</v>
      </c>
      <c r="C20" s="56"/>
      <c r="D20" s="89" t="s">
        <v>65</v>
      </c>
      <c r="E20" s="57">
        <v>16</v>
      </c>
      <c r="F20" s="58">
        <f>F21</f>
        <v>15</v>
      </c>
      <c r="G20" s="58">
        <f>G21</f>
        <v>10</v>
      </c>
      <c r="H20" s="58">
        <f>H21</f>
        <v>0</v>
      </c>
      <c r="I20" s="58">
        <f>I21</f>
        <v>0</v>
      </c>
    </row>
    <row r="21" spans="1:10" ht="25.5" x14ac:dyDescent="0.25">
      <c r="A21" s="14"/>
      <c r="B21" s="14">
        <v>64132</v>
      </c>
      <c r="C21" s="54" t="s">
        <v>70</v>
      </c>
      <c r="D21" s="20" t="s">
        <v>78</v>
      </c>
      <c r="E21" s="10">
        <v>16</v>
      </c>
      <c r="F21" s="11">
        <v>15</v>
      </c>
      <c r="G21" s="11">
        <v>10</v>
      </c>
      <c r="H21" s="11"/>
      <c r="I21" s="11"/>
    </row>
    <row r="22" spans="1:10" ht="51" x14ac:dyDescent="0.25">
      <c r="A22" s="55"/>
      <c r="B22" s="88">
        <v>65</v>
      </c>
      <c r="C22" s="56"/>
      <c r="D22" s="89" t="s">
        <v>66</v>
      </c>
      <c r="E22" s="57">
        <v>5315</v>
      </c>
      <c r="F22" s="58">
        <f>F23+F24</f>
        <v>6000</v>
      </c>
      <c r="G22" s="58">
        <f>G23+G24</f>
        <v>5000</v>
      </c>
      <c r="H22" s="58">
        <f>H23+H24</f>
        <v>5000</v>
      </c>
      <c r="I22" s="58">
        <f>I23+I24</f>
        <v>5000</v>
      </c>
      <c r="J22" t="s">
        <v>64</v>
      </c>
    </row>
    <row r="23" spans="1:10" ht="25.5" x14ac:dyDescent="0.25">
      <c r="A23" s="14"/>
      <c r="B23" s="14">
        <v>65268</v>
      </c>
      <c r="C23" s="54" t="s">
        <v>70</v>
      </c>
      <c r="D23" s="20" t="s">
        <v>58</v>
      </c>
      <c r="E23" s="10">
        <v>2350</v>
      </c>
      <c r="F23" s="11">
        <v>5000</v>
      </c>
      <c r="G23" s="11">
        <v>5000</v>
      </c>
      <c r="H23" s="11">
        <v>5000</v>
      </c>
      <c r="I23" s="11">
        <v>5000</v>
      </c>
    </row>
    <row r="24" spans="1:10" ht="25.5" x14ac:dyDescent="0.25">
      <c r="A24" s="14"/>
      <c r="B24" s="14">
        <v>65269</v>
      </c>
      <c r="C24" s="54" t="s">
        <v>70</v>
      </c>
      <c r="D24" s="20" t="s">
        <v>79</v>
      </c>
      <c r="E24" s="10">
        <v>2965</v>
      </c>
      <c r="F24" s="11">
        <v>1000</v>
      </c>
      <c r="G24" s="11">
        <v>0</v>
      </c>
      <c r="H24" s="11"/>
      <c r="I24" s="11"/>
    </row>
    <row r="25" spans="1:10" x14ac:dyDescent="0.25">
      <c r="A25" s="55"/>
      <c r="B25" s="88">
        <v>66</v>
      </c>
      <c r="C25" s="56"/>
      <c r="D25" s="89" t="s">
        <v>67</v>
      </c>
      <c r="E25" s="57">
        <v>21543</v>
      </c>
      <c r="F25" s="58">
        <f>SUM(F26:F31)</f>
        <v>29000</v>
      </c>
      <c r="G25" s="58">
        <f>SUM(G26:G31)</f>
        <v>51000</v>
      </c>
      <c r="H25" s="58">
        <f>SUM(H26:H31)</f>
        <v>27000</v>
      </c>
      <c r="I25" s="58">
        <f>SUM(I26:I31)</f>
        <v>27000</v>
      </c>
    </row>
    <row r="26" spans="1:10" ht="25.5" x14ac:dyDescent="0.25">
      <c r="A26" s="59"/>
      <c r="B26" s="59">
        <v>66141</v>
      </c>
      <c r="C26" s="54" t="s">
        <v>70</v>
      </c>
      <c r="D26" s="60" t="s">
        <v>80</v>
      </c>
      <c r="E26" s="61">
        <v>300</v>
      </c>
      <c r="F26" s="62">
        <v>2000</v>
      </c>
      <c r="G26" s="62">
        <v>1000</v>
      </c>
      <c r="H26" s="62">
        <v>1000</v>
      </c>
      <c r="I26" s="62">
        <v>1000</v>
      </c>
    </row>
    <row r="27" spans="1:10" x14ac:dyDescent="0.25">
      <c r="A27" s="59"/>
      <c r="B27" s="59">
        <v>66151</v>
      </c>
      <c r="C27" s="54" t="s">
        <v>70</v>
      </c>
      <c r="D27" s="60" t="s">
        <v>81</v>
      </c>
      <c r="E27" s="61">
        <v>17763</v>
      </c>
      <c r="F27" s="62">
        <v>10000</v>
      </c>
      <c r="G27" s="62">
        <v>40000</v>
      </c>
      <c r="H27" s="62">
        <v>16000</v>
      </c>
      <c r="I27" s="62">
        <v>16000</v>
      </c>
    </row>
    <row r="28" spans="1:10" ht="25.5" x14ac:dyDescent="0.25">
      <c r="A28" s="59"/>
      <c r="B28" s="59">
        <v>66313</v>
      </c>
      <c r="C28" s="54" t="s">
        <v>70</v>
      </c>
      <c r="D28" s="60" t="s">
        <v>82</v>
      </c>
      <c r="E28" s="61">
        <v>1136</v>
      </c>
      <c r="F28" s="62">
        <v>10000</v>
      </c>
      <c r="G28" s="62">
        <v>5000</v>
      </c>
      <c r="H28" s="62">
        <v>5000</v>
      </c>
      <c r="I28" s="62">
        <v>5000</v>
      </c>
    </row>
    <row r="29" spans="1:10" ht="38.25" x14ac:dyDescent="0.25">
      <c r="A29" s="59"/>
      <c r="B29" s="59">
        <v>63314</v>
      </c>
      <c r="C29" s="54" t="s">
        <v>70</v>
      </c>
      <c r="D29" s="60" t="s">
        <v>148</v>
      </c>
      <c r="E29" s="61"/>
      <c r="F29" s="62">
        <v>2000</v>
      </c>
      <c r="G29" s="62">
        <v>2000</v>
      </c>
      <c r="H29" s="62">
        <v>2000</v>
      </c>
      <c r="I29" s="62">
        <v>2000</v>
      </c>
    </row>
    <row r="30" spans="1:10" x14ac:dyDescent="0.25">
      <c r="A30" s="59"/>
      <c r="B30" s="59">
        <v>66323</v>
      </c>
      <c r="C30" s="54" t="s">
        <v>70</v>
      </c>
      <c r="D30" s="60" t="s">
        <v>83</v>
      </c>
      <c r="E30" s="61">
        <v>2344</v>
      </c>
      <c r="F30" s="62">
        <v>5000</v>
      </c>
      <c r="G30" s="62">
        <v>3000</v>
      </c>
      <c r="H30" s="62">
        <v>3000</v>
      </c>
      <c r="I30" s="62">
        <v>3000</v>
      </c>
    </row>
    <row r="31" spans="1:10" x14ac:dyDescent="0.25">
      <c r="A31" s="59"/>
      <c r="B31" s="59"/>
      <c r="C31" s="54"/>
      <c r="D31" s="60"/>
      <c r="E31" s="61"/>
      <c r="F31" s="62"/>
      <c r="G31" s="62"/>
      <c r="H31" s="62"/>
      <c r="I31" s="62"/>
    </row>
    <row r="32" spans="1:10" ht="51" x14ac:dyDescent="0.25">
      <c r="A32" s="55"/>
      <c r="B32" s="88">
        <v>67</v>
      </c>
      <c r="C32" s="56"/>
      <c r="D32" s="90" t="s">
        <v>57</v>
      </c>
      <c r="E32" s="57">
        <v>949671</v>
      </c>
      <c r="F32" s="58">
        <f>F33</f>
        <v>886787</v>
      </c>
      <c r="G32" s="58">
        <f>G33</f>
        <v>640945</v>
      </c>
      <c r="H32" s="58">
        <f>H33</f>
        <v>640945</v>
      </c>
      <c r="I32" s="58">
        <f>I33</f>
        <v>640945</v>
      </c>
    </row>
    <row r="33" spans="1:9" ht="38.25" x14ac:dyDescent="0.25">
      <c r="A33" s="14"/>
      <c r="B33" s="14">
        <v>67111</v>
      </c>
      <c r="C33" s="49" t="s">
        <v>68</v>
      </c>
      <c r="D33" s="18" t="s">
        <v>69</v>
      </c>
      <c r="E33" s="10">
        <v>949671.21</v>
      </c>
      <c r="F33" s="11">
        <v>886787</v>
      </c>
      <c r="G33" s="62">
        <v>640945</v>
      </c>
      <c r="H33" s="11">
        <v>640945</v>
      </c>
      <c r="I33" s="11">
        <v>640945</v>
      </c>
    </row>
    <row r="34" spans="1:9" ht="25.5" x14ac:dyDescent="0.25">
      <c r="A34" s="14"/>
      <c r="B34" s="14"/>
      <c r="C34" s="49"/>
      <c r="D34" s="20" t="s">
        <v>58</v>
      </c>
      <c r="E34" s="10"/>
      <c r="F34" s="11"/>
      <c r="G34" s="11"/>
      <c r="H34" s="11"/>
      <c r="I34" s="11"/>
    </row>
    <row r="35" spans="1:9" ht="25.5" x14ac:dyDescent="0.25">
      <c r="A35" s="16">
        <v>7</v>
      </c>
      <c r="B35" s="17"/>
      <c r="C35" s="52"/>
      <c r="D35" s="31" t="s">
        <v>21</v>
      </c>
      <c r="E35" s="10">
        <f>E36</f>
        <v>5529</v>
      </c>
      <c r="F35" s="11">
        <f>F36</f>
        <v>3000</v>
      </c>
      <c r="G35" s="11">
        <f>G36</f>
        <v>3000</v>
      </c>
      <c r="H35" s="11">
        <f>H36</f>
        <v>3000</v>
      </c>
      <c r="I35" s="11">
        <f>I36</f>
        <v>3000</v>
      </c>
    </row>
    <row r="36" spans="1:9" ht="38.25" x14ac:dyDescent="0.25">
      <c r="A36" s="118"/>
      <c r="B36" s="119">
        <v>72</v>
      </c>
      <c r="C36" s="120"/>
      <c r="D36" s="121" t="s">
        <v>55</v>
      </c>
      <c r="E36" s="122">
        <v>5529</v>
      </c>
      <c r="F36" s="123">
        <v>3000</v>
      </c>
      <c r="G36" s="123">
        <f>G37</f>
        <v>3000</v>
      </c>
      <c r="H36" s="123">
        <f>H37</f>
        <v>3000</v>
      </c>
      <c r="I36" s="123">
        <f>I37</f>
        <v>3000</v>
      </c>
    </row>
    <row r="37" spans="1:9" x14ac:dyDescent="0.25">
      <c r="A37" s="18"/>
      <c r="B37" s="18">
        <v>72111</v>
      </c>
      <c r="C37" s="51" t="s">
        <v>84</v>
      </c>
      <c r="D37" s="32" t="s">
        <v>85</v>
      </c>
      <c r="E37" s="10">
        <v>5529</v>
      </c>
      <c r="F37" s="11">
        <v>3000</v>
      </c>
      <c r="G37" s="11">
        <v>3000</v>
      </c>
      <c r="H37" s="11">
        <v>3000</v>
      </c>
      <c r="I37" s="12">
        <v>3000</v>
      </c>
    </row>
    <row r="38" spans="1:9" x14ac:dyDescent="0.25">
      <c r="A38" s="18"/>
      <c r="B38" s="18"/>
      <c r="C38" s="49" t="s">
        <v>70</v>
      </c>
      <c r="D38" s="15" t="s">
        <v>20</v>
      </c>
      <c r="E38" s="10"/>
      <c r="F38" s="11"/>
      <c r="G38" s="11"/>
      <c r="H38" s="11"/>
      <c r="I38" s="12"/>
    </row>
    <row r="39" spans="1:9" x14ac:dyDescent="0.25">
      <c r="C39" s="53"/>
    </row>
    <row r="40" spans="1:9" ht="15.75" x14ac:dyDescent="0.25">
      <c r="A40" s="141" t="s">
        <v>22</v>
      </c>
      <c r="B40" s="164"/>
      <c r="C40" s="164"/>
      <c r="D40" s="164"/>
      <c r="E40" s="164"/>
      <c r="F40" s="164"/>
      <c r="G40" s="164"/>
      <c r="H40" s="164"/>
      <c r="I40" s="164"/>
    </row>
    <row r="41" spans="1:9" ht="18" x14ac:dyDescent="0.25">
      <c r="A41" s="5"/>
      <c r="B41" s="5"/>
      <c r="C41" s="5"/>
      <c r="D41" s="5"/>
      <c r="E41" s="5"/>
      <c r="F41" s="5"/>
      <c r="G41" s="5"/>
      <c r="H41" s="6"/>
      <c r="I41" s="6"/>
    </row>
    <row r="42" spans="1:9" ht="25.5" x14ac:dyDescent="0.25">
      <c r="A42" s="26" t="s">
        <v>16</v>
      </c>
      <c r="B42" s="25" t="s">
        <v>17</v>
      </c>
      <c r="C42" s="25" t="s">
        <v>18</v>
      </c>
      <c r="D42" s="25" t="s">
        <v>23</v>
      </c>
      <c r="E42" s="25" t="s">
        <v>12</v>
      </c>
      <c r="F42" s="26" t="s">
        <v>13</v>
      </c>
      <c r="G42" s="26" t="s">
        <v>52</v>
      </c>
      <c r="H42" s="26" t="s">
        <v>53</v>
      </c>
      <c r="I42" s="26" t="s">
        <v>54</v>
      </c>
    </row>
    <row r="43" spans="1:9" ht="15.75" customHeight="1" x14ac:dyDescent="0.25">
      <c r="A43" s="13">
        <v>3</v>
      </c>
      <c r="B43" s="13"/>
      <c r="C43" s="50"/>
      <c r="D43" s="13" t="s">
        <v>24</v>
      </c>
      <c r="E43" s="10">
        <f>E44+E57+E118+E120</f>
        <v>8001398</v>
      </c>
      <c r="F43" s="10">
        <f t="shared" ref="F43:I43" si="0">F44+F57+F118+F120</f>
        <v>7537941</v>
      </c>
      <c r="G43" s="61">
        <f>G44+G57+G118+G120+G123</f>
        <v>7037955</v>
      </c>
      <c r="H43" s="61">
        <f>H44+H57+H118+H120+H123</f>
        <v>6954405</v>
      </c>
      <c r="I43" s="10">
        <f t="shared" si="0"/>
        <v>7003945</v>
      </c>
    </row>
    <row r="44" spans="1:9" ht="15.75" customHeight="1" x14ac:dyDescent="0.25">
      <c r="A44" s="13"/>
      <c r="B44" s="13">
        <v>31</v>
      </c>
      <c r="C44" s="51"/>
      <c r="D44" s="13" t="s">
        <v>25</v>
      </c>
      <c r="E44" s="10">
        <f>SUM(E45:E56)</f>
        <v>6788215</v>
      </c>
      <c r="F44" s="10">
        <f t="shared" ref="F44:I44" si="1">SUM(F45:F56)</f>
        <v>6020250</v>
      </c>
      <c r="G44" s="10">
        <f t="shared" si="1"/>
        <v>6305000</v>
      </c>
      <c r="H44" s="10">
        <f t="shared" si="1"/>
        <v>6305000</v>
      </c>
      <c r="I44" s="10">
        <f t="shared" si="1"/>
        <v>6305000</v>
      </c>
    </row>
    <row r="45" spans="1:9" ht="15.75" customHeight="1" x14ac:dyDescent="0.25">
      <c r="A45" s="13"/>
      <c r="B45" s="18">
        <v>31111</v>
      </c>
      <c r="C45" s="51" t="s">
        <v>70</v>
      </c>
      <c r="D45" s="18" t="s">
        <v>121</v>
      </c>
      <c r="E45" s="10">
        <v>4705929</v>
      </c>
      <c r="F45" s="11">
        <v>4610701</v>
      </c>
      <c r="G45" s="11">
        <v>4473820</v>
      </c>
      <c r="H45" s="11">
        <v>4473820</v>
      </c>
      <c r="I45" s="11">
        <v>4473820</v>
      </c>
    </row>
    <row r="46" spans="1:9" ht="26.25" customHeight="1" x14ac:dyDescent="0.25">
      <c r="A46" s="13"/>
      <c r="B46" s="18">
        <v>31113</v>
      </c>
      <c r="C46" s="51" t="s">
        <v>70</v>
      </c>
      <c r="D46" s="18" t="s">
        <v>122</v>
      </c>
      <c r="E46" s="10">
        <v>400338</v>
      </c>
      <c r="F46" s="11"/>
      <c r="G46" s="11"/>
      <c r="H46" s="11"/>
      <c r="I46" s="11"/>
    </row>
    <row r="47" spans="1:9" ht="15.75" customHeight="1" x14ac:dyDescent="0.25">
      <c r="A47" s="13"/>
      <c r="B47" s="18">
        <v>31131</v>
      </c>
      <c r="C47" s="51" t="s">
        <v>70</v>
      </c>
      <c r="D47" s="18" t="s">
        <v>123</v>
      </c>
      <c r="E47" s="10">
        <v>79041</v>
      </c>
      <c r="F47" s="11">
        <v>60000</v>
      </c>
      <c r="G47" s="11">
        <v>67000</v>
      </c>
      <c r="H47" s="11">
        <v>67000</v>
      </c>
      <c r="I47" s="11">
        <v>67000</v>
      </c>
    </row>
    <row r="48" spans="1:9" ht="15.75" customHeight="1" x14ac:dyDescent="0.25">
      <c r="A48" s="13"/>
      <c r="B48" s="18">
        <v>31141</v>
      </c>
      <c r="C48" s="51" t="s">
        <v>70</v>
      </c>
      <c r="D48" s="18" t="s">
        <v>124</v>
      </c>
      <c r="E48" s="10">
        <v>512059</v>
      </c>
      <c r="F48" s="11">
        <v>550000</v>
      </c>
      <c r="G48" s="11">
        <v>750000</v>
      </c>
      <c r="H48" s="11">
        <v>750000</v>
      </c>
      <c r="I48" s="11">
        <v>750000</v>
      </c>
    </row>
    <row r="49" spans="1:12" ht="15.75" customHeight="1" x14ac:dyDescent="0.25">
      <c r="A49" s="13"/>
      <c r="B49" s="18">
        <v>31211</v>
      </c>
      <c r="C49" s="51" t="s">
        <v>70</v>
      </c>
      <c r="D49" s="18" t="s">
        <v>125</v>
      </c>
      <c r="E49" s="10">
        <v>15794</v>
      </c>
      <c r="F49" s="11">
        <v>18500</v>
      </c>
      <c r="G49" s="11"/>
      <c r="H49" s="11"/>
      <c r="I49" s="11"/>
    </row>
    <row r="50" spans="1:12" ht="15.75" customHeight="1" x14ac:dyDescent="0.25">
      <c r="A50" s="13"/>
      <c r="B50" s="18">
        <v>31212</v>
      </c>
      <c r="C50" s="51" t="s">
        <v>70</v>
      </c>
      <c r="D50" s="18" t="s">
        <v>126</v>
      </c>
      <c r="E50" s="10">
        <v>114295</v>
      </c>
      <c r="F50" s="11">
        <v>40000</v>
      </c>
      <c r="G50" s="11">
        <v>145000</v>
      </c>
      <c r="H50" s="11">
        <v>145000</v>
      </c>
      <c r="I50" s="11">
        <v>145000</v>
      </c>
    </row>
    <row r="51" spans="1:12" ht="15.75" customHeight="1" x14ac:dyDescent="0.25">
      <c r="A51" s="13"/>
      <c r="B51" s="18">
        <v>31213</v>
      </c>
      <c r="C51" s="51" t="s">
        <v>70</v>
      </c>
      <c r="D51" s="18" t="s">
        <v>127</v>
      </c>
      <c r="E51" s="10">
        <v>17400</v>
      </c>
      <c r="F51" s="11">
        <v>16800</v>
      </c>
      <c r="G51" s="11">
        <v>26000</v>
      </c>
      <c r="H51" s="11">
        <v>26000</v>
      </c>
      <c r="I51" s="11">
        <v>26000</v>
      </c>
    </row>
    <row r="52" spans="1:12" ht="15.75" customHeight="1" x14ac:dyDescent="0.25">
      <c r="A52" s="13"/>
      <c r="B52" s="18">
        <v>31214</v>
      </c>
      <c r="C52" s="51" t="s">
        <v>70</v>
      </c>
      <c r="D52" s="18" t="s">
        <v>128</v>
      </c>
      <c r="E52" s="10">
        <v>14758</v>
      </c>
      <c r="F52" s="11">
        <v>15000</v>
      </c>
      <c r="G52" s="11"/>
      <c r="H52" s="11"/>
      <c r="I52" s="11"/>
    </row>
    <row r="53" spans="1:12" ht="24.75" customHeight="1" x14ac:dyDescent="0.25">
      <c r="A53" s="13"/>
      <c r="B53" s="18">
        <v>31215</v>
      </c>
      <c r="C53" s="51" t="s">
        <v>70</v>
      </c>
      <c r="D53" s="18" t="s">
        <v>195</v>
      </c>
      <c r="E53" s="10">
        <v>0</v>
      </c>
      <c r="F53" s="11">
        <v>3200</v>
      </c>
      <c r="G53" s="11">
        <v>5000</v>
      </c>
      <c r="H53" s="11">
        <v>5000</v>
      </c>
      <c r="I53" s="11">
        <v>5000</v>
      </c>
    </row>
    <row r="54" spans="1:12" ht="15.75" customHeight="1" x14ac:dyDescent="0.25">
      <c r="A54" s="13"/>
      <c r="B54" s="18">
        <v>31216</v>
      </c>
      <c r="C54" s="51" t="s">
        <v>70</v>
      </c>
      <c r="D54" s="18" t="s">
        <v>129</v>
      </c>
      <c r="E54" s="10">
        <v>64000</v>
      </c>
      <c r="F54" s="11">
        <v>74000</v>
      </c>
      <c r="G54" s="11">
        <v>100000</v>
      </c>
      <c r="H54" s="11">
        <v>100000</v>
      </c>
      <c r="I54" s="11">
        <v>100000</v>
      </c>
    </row>
    <row r="55" spans="1:12" ht="28.5" customHeight="1" x14ac:dyDescent="0.25">
      <c r="A55" s="13"/>
      <c r="B55" s="18">
        <v>31219</v>
      </c>
      <c r="C55" s="51" t="s">
        <v>70</v>
      </c>
      <c r="D55" s="18" t="s">
        <v>130</v>
      </c>
      <c r="E55" s="10">
        <v>4000</v>
      </c>
      <c r="F55" s="11">
        <v>74000</v>
      </c>
      <c r="G55" s="11"/>
      <c r="H55" s="11"/>
      <c r="I55" s="11"/>
    </row>
    <row r="56" spans="1:12" ht="28.5" customHeight="1" x14ac:dyDescent="0.25">
      <c r="A56" s="13"/>
      <c r="B56" s="18">
        <v>31321</v>
      </c>
      <c r="C56" s="51" t="s">
        <v>70</v>
      </c>
      <c r="D56" s="18" t="s">
        <v>131</v>
      </c>
      <c r="E56" s="10">
        <v>860601</v>
      </c>
      <c r="F56" s="11">
        <v>558049</v>
      </c>
      <c r="G56" s="11">
        <v>738180</v>
      </c>
      <c r="H56" s="11">
        <v>738180</v>
      </c>
      <c r="I56" s="11">
        <v>738180</v>
      </c>
    </row>
    <row r="57" spans="1:12" x14ac:dyDescent="0.25">
      <c r="A57" s="14"/>
      <c r="B57" s="33">
        <v>32</v>
      </c>
      <c r="C57" s="49"/>
      <c r="D57" s="87" t="s">
        <v>37</v>
      </c>
      <c r="E57" s="10">
        <f>SUM(E58:E117)</f>
        <v>1209867</v>
      </c>
      <c r="F57" s="10">
        <f t="shared" ref="F57:I57" si="2">SUM(F58:F117)</f>
        <v>1512691</v>
      </c>
      <c r="G57" s="10">
        <f t="shared" si="2"/>
        <v>707955</v>
      </c>
      <c r="H57" s="10">
        <f t="shared" si="2"/>
        <v>649405</v>
      </c>
      <c r="I57" s="10">
        <f t="shared" si="2"/>
        <v>698945</v>
      </c>
    </row>
    <row r="58" spans="1:12" ht="25.5" x14ac:dyDescent="0.25">
      <c r="A58" s="14"/>
      <c r="B58" s="14">
        <v>32111</v>
      </c>
      <c r="C58" s="49" t="s">
        <v>68</v>
      </c>
      <c r="D58" s="85" t="s">
        <v>89</v>
      </c>
      <c r="E58" s="10">
        <v>4200</v>
      </c>
      <c r="F58" s="11">
        <v>3000</v>
      </c>
      <c r="G58" s="11">
        <v>4500</v>
      </c>
      <c r="H58" s="11">
        <v>4500</v>
      </c>
      <c r="I58" s="11">
        <v>4500</v>
      </c>
    </row>
    <row r="59" spans="1:12" ht="25.5" x14ac:dyDescent="0.25">
      <c r="A59" s="14"/>
      <c r="B59" s="91">
        <v>32111</v>
      </c>
      <c r="C59" s="92" t="s">
        <v>70</v>
      </c>
      <c r="D59" s="93" t="s">
        <v>89</v>
      </c>
      <c r="E59" s="94">
        <v>8282</v>
      </c>
      <c r="F59" s="11">
        <v>0</v>
      </c>
      <c r="G59" s="11">
        <v>0</v>
      </c>
      <c r="H59" s="11">
        <v>0</v>
      </c>
      <c r="I59" s="11">
        <v>0</v>
      </c>
    </row>
    <row r="60" spans="1:12" ht="25.5" x14ac:dyDescent="0.25">
      <c r="A60" s="14"/>
      <c r="B60" s="14">
        <v>32113</v>
      </c>
      <c r="C60" s="49" t="s">
        <v>68</v>
      </c>
      <c r="D60" s="85" t="s">
        <v>132</v>
      </c>
      <c r="E60" s="10">
        <v>2360</v>
      </c>
      <c r="F60" s="11">
        <v>1000</v>
      </c>
      <c r="G60" s="11"/>
      <c r="H60" s="11"/>
      <c r="I60" s="11"/>
    </row>
    <row r="61" spans="1:12" ht="25.5" x14ac:dyDescent="0.25">
      <c r="A61" s="14"/>
      <c r="B61" s="91">
        <v>32113</v>
      </c>
      <c r="C61" s="92" t="s">
        <v>70</v>
      </c>
      <c r="D61" s="93" t="s">
        <v>132</v>
      </c>
      <c r="E61" s="94">
        <v>0</v>
      </c>
      <c r="F61" s="11"/>
      <c r="G61" s="11"/>
      <c r="H61" s="11"/>
      <c r="I61" s="11"/>
      <c r="L61" s="95"/>
    </row>
    <row r="62" spans="1:12" ht="25.5" x14ac:dyDescent="0.25">
      <c r="A62" s="14"/>
      <c r="B62" s="14">
        <v>32115</v>
      </c>
      <c r="C62" s="49" t="s">
        <v>90</v>
      </c>
      <c r="D62" s="85" t="s">
        <v>91</v>
      </c>
      <c r="E62" s="10">
        <v>10162</v>
      </c>
      <c r="F62" s="11">
        <v>4000</v>
      </c>
      <c r="G62" s="11">
        <v>5000</v>
      </c>
      <c r="H62" s="11">
        <v>5000</v>
      </c>
      <c r="I62" s="11">
        <v>5000</v>
      </c>
    </row>
    <row r="63" spans="1:12" ht="25.5" x14ac:dyDescent="0.25">
      <c r="A63" s="14"/>
      <c r="B63" s="91">
        <v>32115</v>
      </c>
      <c r="C63" s="92" t="s">
        <v>70</v>
      </c>
      <c r="D63" s="93" t="s">
        <v>91</v>
      </c>
      <c r="E63" s="94">
        <v>696</v>
      </c>
      <c r="F63" s="11"/>
      <c r="G63" s="11"/>
      <c r="H63" s="11"/>
      <c r="I63" s="11"/>
    </row>
    <row r="64" spans="1:12" x14ac:dyDescent="0.25">
      <c r="A64" s="14"/>
      <c r="B64" s="91">
        <v>32117</v>
      </c>
      <c r="C64" s="92" t="s">
        <v>70</v>
      </c>
      <c r="D64" s="93" t="s">
        <v>160</v>
      </c>
      <c r="E64" s="94"/>
      <c r="F64" s="11">
        <v>61278</v>
      </c>
      <c r="G64" s="11"/>
      <c r="H64" s="11"/>
      <c r="I64" s="11"/>
    </row>
    <row r="65" spans="1:9" ht="25.5" x14ac:dyDescent="0.25">
      <c r="A65" s="14"/>
      <c r="B65" s="91">
        <v>32119</v>
      </c>
      <c r="C65" s="92" t="s">
        <v>70</v>
      </c>
      <c r="D65" s="93" t="s">
        <v>196</v>
      </c>
      <c r="E65" s="94"/>
      <c r="F65" s="11">
        <v>15003</v>
      </c>
      <c r="G65" s="11"/>
      <c r="H65" s="11"/>
      <c r="I65" s="11"/>
    </row>
    <row r="66" spans="1:9" ht="25.5" x14ac:dyDescent="0.25">
      <c r="A66" s="14"/>
      <c r="B66" s="14">
        <v>32121</v>
      </c>
      <c r="C66" s="49" t="s">
        <v>68</v>
      </c>
      <c r="D66" s="20" t="s">
        <v>91</v>
      </c>
      <c r="E66" s="10">
        <v>134720</v>
      </c>
      <c r="F66" s="11">
        <v>175000</v>
      </c>
      <c r="G66" s="11">
        <v>175000</v>
      </c>
      <c r="H66" s="11">
        <v>175000</v>
      </c>
      <c r="I66" s="11">
        <v>175000</v>
      </c>
    </row>
    <row r="67" spans="1:9" s="95" customFormat="1" ht="25.5" x14ac:dyDescent="0.25">
      <c r="A67" s="91"/>
      <c r="B67" s="91">
        <v>32121</v>
      </c>
      <c r="C67" s="92" t="s">
        <v>70</v>
      </c>
      <c r="D67" s="96" t="s">
        <v>91</v>
      </c>
      <c r="E67" s="94">
        <v>704</v>
      </c>
      <c r="F67" s="97"/>
      <c r="G67" s="97"/>
      <c r="H67" s="97"/>
      <c r="I67" s="97"/>
    </row>
    <row r="68" spans="1:9" ht="25.5" x14ac:dyDescent="0.25">
      <c r="A68" s="14"/>
      <c r="B68" s="14">
        <v>32131</v>
      </c>
      <c r="C68" s="49" t="s">
        <v>68</v>
      </c>
      <c r="D68" s="20" t="s">
        <v>92</v>
      </c>
      <c r="E68" s="10">
        <v>1000</v>
      </c>
      <c r="F68" s="11">
        <v>500</v>
      </c>
      <c r="G68" s="11">
        <v>1000</v>
      </c>
      <c r="H68" s="11">
        <v>1000</v>
      </c>
      <c r="I68" s="11">
        <v>1000</v>
      </c>
    </row>
    <row r="69" spans="1:9" x14ac:dyDescent="0.25">
      <c r="A69" s="14"/>
      <c r="B69" s="14">
        <v>32132</v>
      </c>
      <c r="C69" s="49" t="s">
        <v>68</v>
      </c>
      <c r="D69" s="20" t="s">
        <v>194</v>
      </c>
      <c r="E69" s="10"/>
      <c r="F69" s="11"/>
      <c r="G69" s="11">
        <v>2000</v>
      </c>
      <c r="H69" s="11">
        <v>2000</v>
      </c>
      <c r="I69" s="11">
        <v>2000</v>
      </c>
    </row>
    <row r="70" spans="1:9" s="95" customFormat="1" ht="38.25" x14ac:dyDescent="0.25">
      <c r="A70" s="91"/>
      <c r="B70" s="91">
        <v>32141</v>
      </c>
      <c r="C70" s="92" t="s">
        <v>70</v>
      </c>
      <c r="D70" s="96" t="s">
        <v>133</v>
      </c>
      <c r="E70" s="94">
        <v>1232</v>
      </c>
      <c r="F70" s="97"/>
      <c r="G70" s="97"/>
      <c r="H70" s="97"/>
      <c r="I70" s="97"/>
    </row>
    <row r="71" spans="1:9" x14ac:dyDescent="0.25">
      <c r="A71" s="14"/>
      <c r="B71" s="14">
        <v>32211</v>
      </c>
      <c r="C71" s="49" t="s">
        <v>68</v>
      </c>
      <c r="D71" s="20" t="s">
        <v>93</v>
      </c>
      <c r="E71" s="10">
        <v>23213</v>
      </c>
      <c r="F71" s="11">
        <v>17500</v>
      </c>
      <c r="G71" s="11">
        <v>18700</v>
      </c>
      <c r="H71" s="11">
        <v>18700</v>
      </c>
      <c r="I71" s="11">
        <v>18700</v>
      </c>
    </row>
    <row r="72" spans="1:9" s="95" customFormat="1" x14ac:dyDescent="0.25">
      <c r="A72" s="91"/>
      <c r="B72" s="91">
        <v>32211</v>
      </c>
      <c r="C72" s="92" t="s">
        <v>70</v>
      </c>
      <c r="D72" s="96" t="s">
        <v>93</v>
      </c>
      <c r="E72" s="94">
        <v>3644</v>
      </c>
      <c r="F72" s="97"/>
      <c r="G72" s="97">
        <v>3000</v>
      </c>
      <c r="H72" s="97">
        <v>3000</v>
      </c>
      <c r="I72" s="97">
        <v>3000</v>
      </c>
    </row>
    <row r="73" spans="1:9" x14ac:dyDescent="0.25">
      <c r="A73" s="14"/>
      <c r="B73" s="14">
        <v>32212</v>
      </c>
      <c r="C73" s="49" t="s">
        <v>68</v>
      </c>
      <c r="D73" s="20" t="s">
        <v>94</v>
      </c>
      <c r="E73" s="10">
        <v>2461</v>
      </c>
      <c r="F73" s="11">
        <v>2000</v>
      </c>
      <c r="G73" s="11">
        <v>3000</v>
      </c>
      <c r="H73" s="11">
        <v>3000</v>
      </c>
      <c r="I73" s="11">
        <v>3000</v>
      </c>
    </row>
    <row r="74" spans="1:9" ht="25.5" x14ac:dyDescent="0.25">
      <c r="A74" s="14"/>
      <c r="B74" s="14">
        <v>32214</v>
      </c>
      <c r="C74" s="49" t="s">
        <v>68</v>
      </c>
      <c r="D74" s="20" t="s">
        <v>95</v>
      </c>
      <c r="E74" s="10">
        <v>10000</v>
      </c>
      <c r="F74" s="11">
        <v>3000</v>
      </c>
      <c r="G74" s="11">
        <v>5000</v>
      </c>
      <c r="H74" s="11">
        <v>5000</v>
      </c>
      <c r="I74" s="11">
        <v>5000</v>
      </c>
    </row>
    <row r="75" spans="1:9" s="129" customFormat="1" ht="25.5" x14ac:dyDescent="0.25">
      <c r="A75" s="124"/>
      <c r="B75" s="124">
        <v>32214</v>
      </c>
      <c r="C75" s="125" t="s">
        <v>70</v>
      </c>
      <c r="D75" s="126" t="s">
        <v>197</v>
      </c>
      <c r="E75" s="127"/>
      <c r="F75" s="128"/>
      <c r="G75" s="128">
        <v>3000</v>
      </c>
      <c r="H75" s="128">
        <v>3000</v>
      </c>
      <c r="I75" s="128">
        <v>3000</v>
      </c>
    </row>
    <row r="76" spans="1:9" ht="25.5" x14ac:dyDescent="0.25">
      <c r="A76" s="14"/>
      <c r="B76" s="14">
        <v>32219</v>
      </c>
      <c r="C76" s="49" t="s">
        <v>68</v>
      </c>
      <c r="D76" s="20" t="s">
        <v>96</v>
      </c>
      <c r="E76" s="10">
        <v>943</v>
      </c>
      <c r="F76" s="11">
        <v>1000</v>
      </c>
      <c r="G76" s="11"/>
      <c r="H76" s="11"/>
      <c r="I76" s="11"/>
    </row>
    <row r="77" spans="1:9" s="95" customFormat="1" ht="25.5" x14ac:dyDescent="0.25">
      <c r="A77" s="91"/>
      <c r="B77" s="91">
        <v>32219</v>
      </c>
      <c r="C77" s="92" t="s">
        <v>70</v>
      </c>
      <c r="D77" s="96" t="s">
        <v>96</v>
      </c>
      <c r="E77" s="94">
        <v>706</v>
      </c>
      <c r="F77" s="97"/>
      <c r="G77" s="97"/>
      <c r="H77" s="97"/>
      <c r="I77" s="97"/>
    </row>
    <row r="78" spans="1:9" x14ac:dyDescent="0.25">
      <c r="A78" s="14"/>
      <c r="B78" s="14">
        <v>32221</v>
      </c>
      <c r="C78" s="49" t="s">
        <v>68</v>
      </c>
      <c r="D78" s="20" t="s">
        <v>97</v>
      </c>
      <c r="E78" s="10">
        <v>35000</v>
      </c>
      <c r="F78" s="11">
        <v>35000</v>
      </c>
      <c r="G78" s="11">
        <v>35000</v>
      </c>
      <c r="H78" s="11">
        <v>35000</v>
      </c>
      <c r="I78" s="11">
        <v>35000</v>
      </c>
    </row>
    <row r="79" spans="1:9" s="95" customFormat="1" x14ac:dyDescent="0.25">
      <c r="A79" s="91"/>
      <c r="B79" s="91">
        <v>32221</v>
      </c>
      <c r="C79" s="92" t="s">
        <v>70</v>
      </c>
      <c r="D79" s="96" t="s">
        <v>97</v>
      </c>
      <c r="E79" s="94">
        <v>5668</v>
      </c>
      <c r="F79" s="97"/>
      <c r="G79" s="97"/>
      <c r="H79" s="97"/>
      <c r="I79" s="97"/>
    </row>
    <row r="80" spans="1:9" s="95" customFormat="1" x14ac:dyDescent="0.25">
      <c r="A80" s="91"/>
      <c r="B80" s="91">
        <v>32224</v>
      </c>
      <c r="C80" s="92" t="s">
        <v>70</v>
      </c>
      <c r="D80" s="96" t="s">
        <v>134</v>
      </c>
      <c r="E80" s="94">
        <v>31550</v>
      </c>
      <c r="F80" s="97"/>
      <c r="G80" s="97"/>
      <c r="H80" s="97"/>
      <c r="I80" s="97"/>
    </row>
    <row r="81" spans="1:9" x14ac:dyDescent="0.25">
      <c r="A81" s="14"/>
      <c r="B81" s="14">
        <v>32231</v>
      </c>
      <c r="C81" s="49" t="s">
        <v>68</v>
      </c>
      <c r="D81" s="20" t="s">
        <v>98</v>
      </c>
      <c r="E81" s="10">
        <v>47096</v>
      </c>
      <c r="F81" s="11">
        <v>55000</v>
      </c>
      <c r="G81" s="11">
        <v>55000</v>
      </c>
      <c r="H81" s="11">
        <v>5500</v>
      </c>
      <c r="I81" s="11">
        <v>55000</v>
      </c>
    </row>
    <row r="82" spans="1:9" x14ac:dyDescent="0.25">
      <c r="A82" s="14"/>
      <c r="B82" s="14">
        <v>32233</v>
      </c>
      <c r="C82" s="49" t="s">
        <v>68</v>
      </c>
      <c r="D82" s="20" t="s">
        <v>99</v>
      </c>
      <c r="E82" s="10">
        <v>203722</v>
      </c>
      <c r="F82" s="11">
        <v>210000</v>
      </c>
      <c r="G82" s="11">
        <v>210000</v>
      </c>
      <c r="H82" s="11">
        <v>210000</v>
      </c>
      <c r="I82" s="11">
        <v>210000</v>
      </c>
    </row>
    <row r="83" spans="1:9" x14ac:dyDescent="0.25">
      <c r="A83" s="14"/>
      <c r="B83" s="14">
        <v>32231</v>
      </c>
      <c r="C83" s="49" t="s">
        <v>68</v>
      </c>
      <c r="D83" s="20" t="s">
        <v>100</v>
      </c>
      <c r="E83" s="10">
        <v>3500</v>
      </c>
      <c r="F83" s="11">
        <v>3500</v>
      </c>
      <c r="G83" s="11">
        <v>3500</v>
      </c>
      <c r="H83" s="11">
        <v>3500</v>
      </c>
      <c r="I83" s="11">
        <v>3500</v>
      </c>
    </row>
    <row r="84" spans="1:9" s="95" customFormat="1" ht="38.25" x14ac:dyDescent="0.25">
      <c r="A84" s="91"/>
      <c r="B84" s="91">
        <v>32241</v>
      </c>
      <c r="C84" s="92" t="s">
        <v>70</v>
      </c>
      <c r="D84" s="96" t="s">
        <v>135</v>
      </c>
      <c r="E84" s="94">
        <v>15285</v>
      </c>
      <c r="F84" s="97"/>
      <c r="G84" s="97"/>
      <c r="H84" s="97"/>
      <c r="I84" s="97"/>
    </row>
    <row r="85" spans="1:9" ht="25.5" x14ac:dyDescent="0.25">
      <c r="A85" s="14"/>
      <c r="B85" s="14">
        <v>32244</v>
      </c>
      <c r="C85" s="49" t="s">
        <v>68</v>
      </c>
      <c r="D85" s="20" t="s">
        <v>101</v>
      </c>
      <c r="E85" s="10">
        <v>20200</v>
      </c>
      <c r="F85" s="11">
        <v>10000</v>
      </c>
      <c r="G85" s="11">
        <v>5000</v>
      </c>
      <c r="H85" s="11">
        <v>5000</v>
      </c>
      <c r="I85" s="11">
        <v>5000</v>
      </c>
    </row>
    <row r="86" spans="1:9" s="95" customFormat="1" ht="25.5" x14ac:dyDescent="0.25">
      <c r="A86" s="91"/>
      <c r="B86" s="91">
        <v>32244</v>
      </c>
      <c r="C86" s="92" t="s">
        <v>70</v>
      </c>
      <c r="D86" s="96" t="s">
        <v>101</v>
      </c>
      <c r="E86" s="94">
        <v>269</v>
      </c>
      <c r="F86" s="97">
        <v>10000</v>
      </c>
      <c r="G86" s="97">
        <v>10000</v>
      </c>
      <c r="H86" s="97"/>
      <c r="I86" s="97"/>
    </row>
    <row r="87" spans="1:9" x14ac:dyDescent="0.25">
      <c r="A87" s="14"/>
      <c r="B87" s="14">
        <v>32251</v>
      </c>
      <c r="C87" s="49" t="s">
        <v>68</v>
      </c>
      <c r="D87" s="20" t="s">
        <v>102</v>
      </c>
      <c r="E87" s="10">
        <v>1224</v>
      </c>
      <c r="F87" s="11">
        <v>2000</v>
      </c>
      <c r="G87" s="11"/>
      <c r="H87" s="11"/>
      <c r="I87" s="11"/>
    </row>
    <row r="88" spans="1:9" s="95" customFormat="1" x14ac:dyDescent="0.25">
      <c r="A88" s="91"/>
      <c r="B88" s="91">
        <v>32251</v>
      </c>
      <c r="C88" s="92" t="s">
        <v>70</v>
      </c>
      <c r="D88" s="96" t="s">
        <v>102</v>
      </c>
      <c r="E88" s="94">
        <v>2480</v>
      </c>
      <c r="F88" s="97"/>
      <c r="G88" s="97"/>
      <c r="H88" s="97"/>
      <c r="I88" s="97"/>
    </row>
    <row r="89" spans="1:9" ht="25.5" x14ac:dyDescent="0.25">
      <c r="A89" s="14"/>
      <c r="B89" s="14">
        <v>32271</v>
      </c>
      <c r="C89" s="49" t="s">
        <v>90</v>
      </c>
      <c r="D89" s="20" t="s">
        <v>103</v>
      </c>
      <c r="E89" s="10">
        <v>1392</v>
      </c>
      <c r="F89" s="11">
        <v>2000</v>
      </c>
      <c r="G89" s="11">
        <v>2000</v>
      </c>
      <c r="H89" s="11">
        <v>2000</v>
      </c>
      <c r="I89" s="11">
        <v>2000</v>
      </c>
    </row>
    <row r="90" spans="1:9" x14ac:dyDescent="0.25">
      <c r="A90" s="14"/>
      <c r="B90" s="14">
        <v>32311</v>
      </c>
      <c r="C90" s="49" t="s">
        <v>68</v>
      </c>
      <c r="D90" s="20" t="s">
        <v>104</v>
      </c>
      <c r="E90" s="10">
        <v>7567</v>
      </c>
      <c r="F90" s="11">
        <v>8000</v>
      </c>
      <c r="G90" s="11">
        <v>8000</v>
      </c>
      <c r="H90" s="11">
        <v>8000</v>
      </c>
      <c r="I90" s="11">
        <v>8000</v>
      </c>
    </row>
    <row r="91" spans="1:9" x14ac:dyDescent="0.25">
      <c r="A91" s="14"/>
      <c r="B91" s="14">
        <v>32313</v>
      </c>
      <c r="C91" s="49" t="s">
        <v>68</v>
      </c>
      <c r="D91" s="20" t="s">
        <v>105</v>
      </c>
      <c r="E91" s="10">
        <v>3565</v>
      </c>
      <c r="F91" s="11">
        <v>2000</v>
      </c>
      <c r="G91" s="11">
        <v>1500</v>
      </c>
      <c r="H91" s="11">
        <v>1500</v>
      </c>
      <c r="I91" s="11">
        <v>1500</v>
      </c>
    </row>
    <row r="92" spans="1:9" s="95" customFormat="1" x14ac:dyDescent="0.25">
      <c r="A92" s="91"/>
      <c r="B92" s="91">
        <v>32313</v>
      </c>
      <c r="C92" s="92" t="s">
        <v>70</v>
      </c>
      <c r="D92" s="96" t="s">
        <v>105</v>
      </c>
      <c r="E92" s="94">
        <v>245</v>
      </c>
      <c r="F92" s="97"/>
      <c r="G92" s="97"/>
      <c r="H92" s="97"/>
      <c r="I92" s="97"/>
    </row>
    <row r="93" spans="1:9" ht="25.5" x14ac:dyDescent="0.25">
      <c r="A93" s="14"/>
      <c r="B93" s="14">
        <v>32319</v>
      </c>
      <c r="C93" s="49" t="s">
        <v>68</v>
      </c>
      <c r="D93" s="20" t="s">
        <v>106</v>
      </c>
      <c r="E93" s="10">
        <v>5000</v>
      </c>
      <c r="F93" s="11">
        <v>5000</v>
      </c>
      <c r="G93" s="11">
        <v>5000</v>
      </c>
      <c r="H93" s="11">
        <v>5000</v>
      </c>
      <c r="I93" s="11">
        <v>5000</v>
      </c>
    </row>
    <row r="94" spans="1:9" s="95" customFormat="1" ht="25.5" x14ac:dyDescent="0.25">
      <c r="A94" s="91"/>
      <c r="B94" s="91">
        <v>32319</v>
      </c>
      <c r="C94" s="92" t="s">
        <v>70</v>
      </c>
      <c r="D94" s="96" t="s">
        <v>106</v>
      </c>
      <c r="E94" s="94">
        <v>1875</v>
      </c>
      <c r="F94" s="97">
        <v>88715</v>
      </c>
      <c r="G94" s="97"/>
      <c r="H94" s="97"/>
      <c r="I94" s="97"/>
    </row>
    <row r="95" spans="1:9" ht="25.5" x14ac:dyDescent="0.25">
      <c r="A95" s="14"/>
      <c r="B95" s="14">
        <v>32329</v>
      </c>
      <c r="C95" s="49" t="s">
        <v>68</v>
      </c>
      <c r="D95" s="20" t="s">
        <v>107</v>
      </c>
      <c r="E95" s="10">
        <v>356413</v>
      </c>
      <c r="F95" s="11">
        <v>266153</v>
      </c>
      <c r="G95" s="11">
        <v>14500</v>
      </c>
      <c r="H95" s="11">
        <v>14500</v>
      </c>
      <c r="I95" s="11">
        <v>14500</v>
      </c>
    </row>
    <row r="96" spans="1:9" s="95" customFormat="1" ht="25.5" x14ac:dyDescent="0.25">
      <c r="A96" s="91"/>
      <c r="B96" s="91">
        <v>32329</v>
      </c>
      <c r="C96" s="92" t="s">
        <v>70</v>
      </c>
      <c r="D96" s="96" t="s">
        <v>107</v>
      </c>
      <c r="E96" s="94">
        <v>3000</v>
      </c>
      <c r="F96" s="97"/>
      <c r="G96" s="97"/>
      <c r="H96" s="97"/>
      <c r="I96" s="97"/>
    </row>
    <row r="97" spans="1:9" s="95" customFormat="1" x14ac:dyDescent="0.25">
      <c r="A97" s="91"/>
      <c r="B97" s="91">
        <v>32334</v>
      </c>
      <c r="C97" s="92" t="s">
        <v>70</v>
      </c>
      <c r="D97" s="96" t="s">
        <v>136</v>
      </c>
      <c r="E97" s="94">
        <v>938</v>
      </c>
      <c r="F97" s="97"/>
      <c r="G97" s="97"/>
      <c r="H97" s="97"/>
      <c r="I97" s="97"/>
    </row>
    <row r="98" spans="1:9" s="95" customFormat="1" ht="25.5" x14ac:dyDescent="0.25">
      <c r="A98" s="91"/>
      <c r="B98" s="91">
        <v>32339</v>
      </c>
      <c r="C98" s="92" t="s">
        <v>70</v>
      </c>
      <c r="D98" s="96" t="s">
        <v>137</v>
      </c>
      <c r="E98" s="94">
        <v>1031</v>
      </c>
      <c r="F98" s="97"/>
      <c r="G98" s="97"/>
      <c r="H98" s="97"/>
      <c r="I98" s="97"/>
    </row>
    <row r="99" spans="1:9" x14ac:dyDescent="0.25">
      <c r="A99" s="14"/>
      <c r="B99" s="14">
        <v>32341</v>
      </c>
      <c r="C99" s="49" t="s">
        <v>68</v>
      </c>
      <c r="D99" s="20" t="s">
        <v>108</v>
      </c>
      <c r="E99" s="10">
        <v>13361</v>
      </c>
      <c r="F99" s="11">
        <v>13000</v>
      </c>
      <c r="G99" s="11">
        <v>17000</v>
      </c>
      <c r="H99" s="11">
        <v>17000</v>
      </c>
      <c r="I99" s="11">
        <v>17000</v>
      </c>
    </row>
    <row r="100" spans="1:9" x14ac:dyDescent="0.25">
      <c r="A100" s="14"/>
      <c r="B100" s="14">
        <v>32432</v>
      </c>
      <c r="C100" s="49" t="s">
        <v>68</v>
      </c>
      <c r="D100" s="20" t="s">
        <v>109</v>
      </c>
      <c r="E100" s="10">
        <v>9639</v>
      </c>
      <c r="F100" s="11">
        <v>11000</v>
      </c>
      <c r="G100" s="11">
        <v>4000</v>
      </c>
      <c r="H100" s="11">
        <v>4000</v>
      </c>
      <c r="I100" s="11">
        <v>4000</v>
      </c>
    </row>
    <row r="101" spans="1:9" x14ac:dyDescent="0.25">
      <c r="A101" s="14"/>
      <c r="B101" s="14">
        <v>32349</v>
      </c>
      <c r="C101" s="49" t="s">
        <v>68</v>
      </c>
      <c r="D101" s="20" t="s">
        <v>110</v>
      </c>
      <c r="E101" s="10">
        <v>6883</v>
      </c>
      <c r="F101" s="62">
        <v>6884</v>
      </c>
      <c r="G101" s="117">
        <v>6884</v>
      </c>
      <c r="H101" s="11">
        <v>6844</v>
      </c>
      <c r="I101" s="11">
        <v>6884</v>
      </c>
    </row>
    <row r="102" spans="1:9" ht="38.25" x14ac:dyDescent="0.25">
      <c r="A102" s="14"/>
      <c r="B102" s="14">
        <v>32361</v>
      </c>
      <c r="C102" s="49" t="s">
        <v>68</v>
      </c>
      <c r="D102" s="20" t="s">
        <v>111</v>
      </c>
      <c r="E102" s="10">
        <v>6500</v>
      </c>
      <c r="F102" s="11">
        <v>6500</v>
      </c>
      <c r="G102" s="11">
        <v>6500</v>
      </c>
      <c r="H102" s="11">
        <v>6500</v>
      </c>
      <c r="I102" s="11">
        <v>6500</v>
      </c>
    </row>
    <row r="103" spans="1:9" s="95" customFormat="1" x14ac:dyDescent="0.25">
      <c r="A103" s="91"/>
      <c r="B103" s="91">
        <v>32363</v>
      </c>
      <c r="C103" s="92" t="s">
        <v>70</v>
      </c>
      <c r="D103" s="96" t="s">
        <v>138</v>
      </c>
      <c r="E103" s="94">
        <v>4000</v>
      </c>
      <c r="F103" s="97"/>
      <c r="G103" s="97"/>
      <c r="H103" s="97"/>
      <c r="I103" s="97"/>
    </row>
    <row r="104" spans="1:9" x14ac:dyDescent="0.25">
      <c r="A104" s="14"/>
      <c r="B104" s="14">
        <v>32369</v>
      </c>
      <c r="C104" s="49" t="s">
        <v>68</v>
      </c>
      <c r="D104" s="20" t="s">
        <v>112</v>
      </c>
      <c r="E104" s="10">
        <v>330</v>
      </c>
      <c r="F104" s="11">
        <v>700</v>
      </c>
      <c r="G104" s="11">
        <v>700</v>
      </c>
      <c r="H104" s="11">
        <v>700</v>
      </c>
      <c r="I104" s="11">
        <v>700</v>
      </c>
    </row>
    <row r="105" spans="1:9" s="95" customFormat="1" x14ac:dyDescent="0.25">
      <c r="A105" s="91"/>
      <c r="B105" s="91">
        <v>32369</v>
      </c>
      <c r="C105" s="92" t="s">
        <v>70</v>
      </c>
      <c r="D105" s="96" t="s">
        <v>112</v>
      </c>
      <c r="E105" s="94">
        <v>330</v>
      </c>
      <c r="F105" s="97"/>
      <c r="G105" s="97"/>
      <c r="H105" s="97"/>
      <c r="I105" s="97"/>
    </row>
    <row r="106" spans="1:9" x14ac:dyDescent="0.25">
      <c r="A106" s="14"/>
      <c r="B106" s="14">
        <v>32379</v>
      </c>
      <c r="C106" s="49" t="s">
        <v>68</v>
      </c>
      <c r="D106" s="20" t="s">
        <v>113</v>
      </c>
      <c r="E106" s="10">
        <v>3000</v>
      </c>
      <c r="F106" s="11">
        <v>1500</v>
      </c>
      <c r="G106" s="11">
        <v>1500</v>
      </c>
      <c r="H106" s="11">
        <v>1500</v>
      </c>
      <c r="I106" s="11">
        <v>1500</v>
      </c>
    </row>
    <row r="107" spans="1:9" s="129" customFormat="1" x14ac:dyDescent="0.25">
      <c r="A107" s="124"/>
      <c r="B107" s="124">
        <v>32379</v>
      </c>
      <c r="C107" s="125" t="s">
        <v>70</v>
      </c>
      <c r="D107" s="126" t="s">
        <v>199</v>
      </c>
      <c r="E107" s="127"/>
      <c r="F107" s="128">
        <v>413143</v>
      </c>
      <c r="G107" s="128"/>
      <c r="H107" s="128"/>
      <c r="I107" s="128"/>
    </row>
    <row r="108" spans="1:9" x14ac:dyDescent="0.25">
      <c r="A108" s="14"/>
      <c r="B108" s="14">
        <v>32389</v>
      </c>
      <c r="C108" s="49" t="s">
        <v>68</v>
      </c>
      <c r="D108" s="20" t="s">
        <v>114</v>
      </c>
      <c r="E108" s="10">
        <v>4500</v>
      </c>
      <c r="F108" s="11">
        <v>15650</v>
      </c>
      <c r="G108" s="117">
        <v>17261</v>
      </c>
      <c r="H108" s="11">
        <v>17261</v>
      </c>
      <c r="I108" s="11">
        <v>17261</v>
      </c>
    </row>
    <row r="109" spans="1:9" s="95" customFormat="1" x14ac:dyDescent="0.25">
      <c r="A109" s="91"/>
      <c r="B109" s="91">
        <v>32389</v>
      </c>
      <c r="C109" s="92" t="s">
        <v>70</v>
      </c>
      <c r="D109" s="96" t="s">
        <v>114</v>
      </c>
      <c r="E109" s="94">
        <v>188</v>
      </c>
      <c r="F109" s="97"/>
      <c r="G109" s="97"/>
      <c r="H109" s="97"/>
      <c r="I109" s="97"/>
    </row>
    <row r="110" spans="1:9" s="95" customFormat="1" ht="38.25" x14ac:dyDescent="0.25">
      <c r="A110" s="91"/>
      <c r="B110" s="91">
        <v>32391</v>
      </c>
      <c r="C110" s="92" t="s">
        <v>70</v>
      </c>
      <c r="D110" s="96" t="s">
        <v>139</v>
      </c>
      <c r="E110" s="94">
        <v>6000</v>
      </c>
      <c r="F110" s="97"/>
      <c r="G110" s="97"/>
      <c r="H110" s="97"/>
      <c r="I110" s="97"/>
    </row>
    <row r="111" spans="1:9" x14ac:dyDescent="0.25">
      <c r="A111" s="14"/>
      <c r="B111" s="14">
        <v>32931</v>
      </c>
      <c r="C111" s="49" t="s">
        <v>68</v>
      </c>
      <c r="D111" s="20" t="s">
        <v>115</v>
      </c>
      <c r="E111" s="10">
        <v>500</v>
      </c>
      <c r="F111" s="11"/>
      <c r="G111" s="11"/>
      <c r="H111" s="11"/>
      <c r="I111" s="11"/>
    </row>
    <row r="112" spans="1:9" s="95" customFormat="1" x14ac:dyDescent="0.25">
      <c r="A112" s="91"/>
      <c r="B112" s="91">
        <v>32931</v>
      </c>
      <c r="C112" s="92" t="s">
        <v>70</v>
      </c>
      <c r="D112" s="96" t="s">
        <v>115</v>
      </c>
      <c r="E112" s="94">
        <v>2850</v>
      </c>
      <c r="F112" s="97"/>
      <c r="G112" s="97"/>
      <c r="H112" s="97"/>
      <c r="I112" s="97"/>
    </row>
    <row r="113" spans="1:9" s="95" customFormat="1" x14ac:dyDescent="0.25">
      <c r="A113" s="91"/>
      <c r="B113" s="91">
        <v>32941</v>
      </c>
      <c r="C113" s="92" t="s">
        <v>70</v>
      </c>
      <c r="D113" s="96" t="s">
        <v>140</v>
      </c>
      <c r="E113" s="94">
        <v>100</v>
      </c>
      <c r="F113" s="97">
        <v>200</v>
      </c>
      <c r="G113" s="97">
        <v>200</v>
      </c>
      <c r="H113" s="97"/>
      <c r="I113" s="97"/>
    </row>
    <row r="114" spans="1:9" s="95" customFormat="1" ht="51" x14ac:dyDescent="0.25">
      <c r="A114" s="91"/>
      <c r="B114" s="91">
        <v>32955</v>
      </c>
      <c r="C114" s="92" t="s">
        <v>70</v>
      </c>
      <c r="D114" s="96" t="s">
        <v>141</v>
      </c>
      <c r="E114" s="94">
        <v>10163</v>
      </c>
      <c r="F114" s="97">
        <v>9750</v>
      </c>
      <c r="G114" s="97">
        <v>12000</v>
      </c>
      <c r="H114" s="97">
        <v>12000</v>
      </c>
      <c r="I114" s="97">
        <v>12000</v>
      </c>
    </row>
    <row r="115" spans="1:9" s="95" customFormat="1" x14ac:dyDescent="0.25">
      <c r="A115" s="91"/>
      <c r="B115" s="91">
        <v>32961</v>
      </c>
      <c r="C115" s="92" t="s">
        <v>70</v>
      </c>
      <c r="D115" s="96" t="s">
        <v>142</v>
      </c>
      <c r="E115" s="94">
        <v>130061</v>
      </c>
      <c r="F115" s="97"/>
      <c r="G115" s="97"/>
      <c r="H115" s="97"/>
      <c r="I115" s="97"/>
    </row>
    <row r="116" spans="1:9" ht="25.5" x14ac:dyDescent="0.25">
      <c r="A116" s="14"/>
      <c r="B116" s="14">
        <v>32999</v>
      </c>
      <c r="C116" s="49" t="s">
        <v>68</v>
      </c>
      <c r="D116" s="20" t="s">
        <v>116</v>
      </c>
      <c r="E116" s="10">
        <v>23632</v>
      </c>
      <c r="F116" s="11">
        <v>20900</v>
      </c>
      <c r="G116" s="11">
        <v>33400</v>
      </c>
      <c r="H116" s="11">
        <v>33400</v>
      </c>
      <c r="I116" s="11">
        <v>33400</v>
      </c>
    </row>
    <row r="117" spans="1:9" s="95" customFormat="1" ht="25.5" x14ac:dyDescent="0.25">
      <c r="A117" s="91"/>
      <c r="B117" s="91">
        <v>32999</v>
      </c>
      <c r="C117" s="92" t="s">
        <v>70</v>
      </c>
      <c r="D117" s="96" t="s">
        <v>143</v>
      </c>
      <c r="E117" s="94">
        <v>36487</v>
      </c>
      <c r="F117" s="97">
        <v>32815</v>
      </c>
      <c r="G117" s="97">
        <v>38810</v>
      </c>
      <c r="H117" s="97">
        <v>40000</v>
      </c>
      <c r="I117" s="97">
        <v>40000</v>
      </c>
    </row>
    <row r="118" spans="1:9" x14ac:dyDescent="0.25">
      <c r="A118" s="14"/>
      <c r="B118" s="33">
        <v>34</v>
      </c>
      <c r="C118" s="49"/>
      <c r="D118" s="86" t="s">
        <v>117</v>
      </c>
      <c r="E118" s="10">
        <f>E119</f>
        <v>2270</v>
      </c>
      <c r="F118" s="10">
        <f t="shared" ref="F118:I118" si="3">F119</f>
        <v>3000</v>
      </c>
      <c r="G118" s="10">
        <f t="shared" si="3"/>
        <v>0</v>
      </c>
      <c r="H118" s="10">
        <f t="shared" si="3"/>
        <v>0</v>
      </c>
      <c r="I118" s="10">
        <f t="shared" si="3"/>
        <v>0</v>
      </c>
    </row>
    <row r="119" spans="1:9" x14ac:dyDescent="0.25">
      <c r="A119" s="14"/>
      <c r="B119" s="14">
        <v>34312</v>
      </c>
      <c r="C119" s="49" t="s">
        <v>68</v>
      </c>
      <c r="D119" s="20" t="s">
        <v>118</v>
      </c>
      <c r="E119" s="10">
        <v>2270</v>
      </c>
      <c r="F119" s="11">
        <v>3000</v>
      </c>
      <c r="G119" s="11"/>
      <c r="H119" s="11"/>
      <c r="I119" s="11"/>
    </row>
    <row r="120" spans="1:9" ht="38.25" x14ac:dyDescent="0.25">
      <c r="A120" s="14"/>
      <c r="B120" s="33">
        <v>37</v>
      </c>
      <c r="C120" s="49"/>
      <c r="D120" s="20" t="s">
        <v>119</v>
      </c>
      <c r="E120" s="10">
        <f>E121</f>
        <v>1046</v>
      </c>
      <c r="F120" s="10">
        <f t="shared" ref="F120:I120" si="4">F121</f>
        <v>2000</v>
      </c>
      <c r="G120" s="10">
        <f t="shared" si="4"/>
        <v>0</v>
      </c>
      <c r="H120" s="10">
        <f t="shared" si="4"/>
        <v>0</v>
      </c>
      <c r="I120" s="10">
        <f t="shared" si="4"/>
        <v>0</v>
      </c>
    </row>
    <row r="121" spans="1:9" ht="25.5" x14ac:dyDescent="0.25">
      <c r="A121" s="14"/>
      <c r="B121" s="14">
        <v>37229</v>
      </c>
      <c r="C121" s="49" t="s">
        <v>68</v>
      </c>
      <c r="D121" s="20" t="s">
        <v>120</v>
      </c>
      <c r="E121" s="10">
        <v>1046</v>
      </c>
      <c r="F121" s="11">
        <v>2000</v>
      </c>
      <c r="G121" s="11"/>
      <c r="H121" s="11"/>
      <c r="I121" s="11"/>
    </row>
    <row r="122" spans="1:9" ht="25.5" x14ac:dyDescent="0.25">
      <c r="A122" s="16">
        <v>4</v>
      </c>
      <c r="B122" s="17"/>
      <c r="C122" s="52"/>
      <c r="D122" s="31" t="s">
        <v>26</v>
      </c>
      <c r="E122" s="10">
        <f>E123</f>
        <v>41965</v>
      </c>
      <c r="F122" s="11" t="s">
        <v>64</v>
      </c>
      <c r="G122" s="11">
        <f>G123</f>
        <v>25000</v>
      </c>
      <c r="H122" s="11"/>
      <c r="I122" s="11"/>
    </row>
    <row r="123" spans="1:9" ht="38.25" x14ac:dyDescent="0.25">
      <c r="A123" s="18"/>
      <c r="B123" s="13">
        <v>42</v>
      </c>
      <c r="C123" s="51"/>
      <c r="D123" s="31" t="s">
        <v>60</v>
      </c>
      <c r="E123" s="10">
        <f>SUM(E124:E129)</f>
        <v>41965</v>
      </c>
      <c r="F123" s="10">
        <f t="shared" ref="F123:I123" si="5">SUM(F124:F129)</f>
        <v>77507</v>
      </c>
      <c r="G123" s="10">
        <f t="shared" si="5"/>
        <v>25000</v>
      </c>
      <c r="H123" s="10">
        <f t="shared" si="5"/>
        <v>0</v>
      </c>
      <c r="I123" s="10">
        <f t="shared" si="5"/>
        <v>0</v>
      </c>
    </row>
    <row r="124" spans="1:9" s="95" customFormat="1" ht="25.5" x14ac:dyDescent="0.25">
      <c r="A124" s="98"/>
      <c r="B124" s="98">
        <v>42211</v>
      </c>
      <c r="C124" s="99" t="s">
        <v>70</v>
      </c>
      <c r="D124" s="101" t="s">
        <v>144</v>
      </c>
      <c r="E124" s="94">
        <v>8418</v>
      </c>
      <c r="F124" s="97">
        <v>25003</v>
      </c>
      <c r="G124" s="97">
        <v>10000</v>
      </c>
      <c r="H124" s="97"/>
      <c r="I124" s="100"/>
    </row>
    <row r="125" spans="1:9" s="95" customFormat="1" x14ac:dyDescent="0.25">
      <c r="A125" s="98"/>
      <c r="B125" s="98">
        <v>42212</v>
      </c>
      <c r="C125" s="99" t="s">
        <v>70</v>
      </c>
      <c r="D125" s="101" t="s">
        <v>145</v>
      </c>
      <c r="E125" s="94">
        <v>750</v>
      </c>
      <c r="F125" s="97">
        <v>25003</v>
      </c>
      <c r="G125" s="97">
        <v>10000</v>
      </c>
      <c r="H125" s="97"/>
      <c r="I125" s="100"/>
    </row>
    <row r="126" spans="1:9" s="95" customFormat="1" x14ac:dyDescent="0.25">
      <c r="A126" s="98"/>
      <c r="B126" s="98">
        <v>42219</v>
      </c>
      <c r="C126" s="99" t="s">
        <v>70</v>
      </c>
      <c r="D126" s="101" t="s">
        <v>170</v>
      </c>
      <c r="E126" s="94"/>
      <c r="F126" s="97">
        <v>10000</v>
      </c>
      <c r="G126" s="97"/>
      <c r="H126" s="97"/>
      <c r="I126" s="100"/>
    </row>
    <row r="127" spans="1:9" s="95" customFormat="1" ht="25.5" x14ac:dyDescent="0.25">
      <c r="A127" s="98"/>
      <c r="B127" s="98">
        <v>42231</v>
      </c>
      <c r="C127" s="99" t="s">
        <v>70</v>
      </c>
      <c r="D127" s="101" t="s">
        <v>198</v>
      </c>
      <c r="E127" s="94"/>
      <c r="F127" s="97">
        <v>7501</v>
      </c>
      <c r="G127" s="97"/>
      <c r="H127" s="97"/>
      <c r="I127" s="100"/>
    </row>
    <row r="128" spans="1:9" s="95" customFormat="1" x14ac:dyDescent="0.25">
      <c r="A128" s="98"/>
      <c r="B128" s="98">
        <v>42273</v>
      </c>
      <c r="C128" s="99" t="s">
        <v>70</v>
      </c>
      <c r="D128" s="101" t="s">
        <v>146</v>
      </c>
      <c r="E128" s="94">
        <v>27348</v>
      </c>
      <c r="F128" s="97"/>
      <c r="G128" s="97"/>
      <c r="H128" s="97"/>
      <c r="I128" s="100"/>
    </row>
    <row r="129" spans="1:10" s="95" customFormat="1" x14ac:dyDescent="0.25">
      <c r="A129" s="98"/>
      <c r="B129" s="98">
        <v>42411</v>
      </c>
      <c r="C129" s="92" t="s">
        <v>70</v>
      </c>
      <c r="D129" s="96" t="s">
        <v>147</v>
      </c>
      <c r="E129" s="94">
        <v>5449</v>
      </c>
      <c r="F129" s="97">
        <v>10000</v>
      </c>
      <c r="G129" s="97">
        <v>5000</v>
      </c>
      <c r="H129" s="97"/>
      <c r="I129" s="100"/>
    </row>
    <row r="130" spans="1:10" x14ac:dyDescent="0.25">
      <c r="E130" t="s">
        <v>64</v>
      </c>
    </row>
    <row r="133" spans="1:10" x14ac:dyDescent="0.25">
      <c r="A133" s="162"/>
      <c r="B133" s="162"/>
      <c r="C133" s="162"/>
      <c r="D133" s="162"/>
      <c r="E133" s="113"/>
      <c r="F133" s="113"/>
      <c r="G133" s="113"/>
      <c r="H133" s="113"/>
      <c r="I133" s="113"/>
      <c r="J133" s="114"/>
    </row>
    <row r="134" spans="1:10" x14ac:dyDescent="0.25">
      <c r="A134" s="162"/>
      <c r="B134" s="162"/>
      <c r="C134" s="162"/>
      <c r="D134" s="162"/>
      <c r="E134" s="113"/>
      <c r="F134" s="113"/>
      <c r="G134" s="113"/>
      <c r="H134" s="113"/>
      <c r="I134" s="113"/>
      <c r="J134" s="114"/>
    </row>
    <row r="135" spans="1:10" x14ac:dyDescent="0.25">
      <c r="A135" s="162"/>
      <c r="B135" s="162"/>
      <c r="C135" s="162"/>
      <c r="D135" s="162"/>
      <c r="E135" s="113"/>
      <c r="F135" s="113"/>
      <c r="G135" s="113"/>
      <c r="H135" s="113"/>
      <c r="I135" s="113"/>
      <c r="J135" s="114"/>
    </row>
    <row r="136" spans="1:10" ht="33" customHeight="1" x14ac:dyDescent="0.25">
      <c r="A136" s="162"/>
      <c r="B136" s="162"/>
      <c r="C136" s="162"/>
      <c r="D136" s="162"/>
      <c r="E136" s="113"/>
      <c r="F136" s="113"/>
      <c r="G136" s="113"/>
      <c r="H136" s="113"/>
      <c r="I136" s="113"/>
      <c r="J136" s="114"/>
    </row>
    <row r="137" spans="1:10" ht="28.5" customHeight="1" x14ac:dyDescent="0.25">
      <c r="A137" s="163"/>
      <c r="B137" s="163"/>
      <c r="C137" s="163"/>
      <c r="D137" s="163"/>
      <c r="E137" s="113"/>
      <c r="F137" s="113"/>
      <c r="G137" s="113"/>
      <c r="H137" s="113"/>
      <c r="I137" s="113"/>
      <c r="J137" s="114"/>
    </row>
    <row r="138" spans="1:10" x14ac:dyDescent="0.25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</row>
    <row r="139" spans="1:10" x14ac:dyDescent="0.25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</row>
    <row r="140" spans="1:10" x14ac:dyDescent="0.25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</row>
  </sheetData>
  <mergeCells count="10">
    <mergeCell ref="A7:I7"/>
    <mergeCell ref="A40:I40"/>
    <mergeCell ref="A1:I1"/>
    <mergeCell ref="A3:I3"/>
    <mergeCell ref="A5:I5"/>
    <mergeCell ref="A133:D133"/>
    <mergeCell ref="A134:D134"/>
    <mergeCell ref="A135:D135"/>
    <mergeCell ref="A136:D136"/>
    <mergeCell ref="A137:D137"/>
  </mergeCells>
  <pageMargins left="0.7" right="0.7" top="0.75" bottom="0.75" header="0.3" footer="0.3"/>
  <pageSetup paperSize="9" scale="75" orientation="landscape" r:id="rId1"/>
  <rowBreaks count="1" manualBreakCount="1">
    <brk id="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7" workbookViewId="0">
      <selection activeCell="E14" sqref="E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1" t="s">
        <v>59</v>
      </c>
      <c r="B1" s="141"/>
      <c r="C1" s="141"/>
      <c r="D1" s="141"/>
      <c r="E1" s="141"/>
      <c r="F1" s="141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41" t="s">
        <v>34</v>
      </c>
      <c r="B3" s="141"/>
      <c r="C3" s="141"/>
      <c r="D3" s="141"/>
      <c r="E3" s="158"/>
      <c r="F3" s="158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41" t="s">
        <v>15</v>
      </c>
      <c r="B5" s="142"/>
      <c r="C5" s="142"/>
      <c r="D5" s="142"/>
      <c r="E5" s="142"/>
      <c r="F5" s="142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41" t="s">
        <v>27</v>
      </c>
      <c r="B7" s="164"/>
      <c r="C7" s="164"/>
      <c r="D7" s="164"/>
      <c r="E7" s="164"/>
      <c r="F7" s="164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28</v>
      </c>
      <c r="B9" s="25" t="s">
        <v>12</v>
      </c>
      <c r="C9" s="26" t="s">
        <v>13</v>
      </c>
      <c r="D9" s="26" t="s">
        <v>52</v>
      </c>
      <c r="E9" s="26" t="s">
        <v>53</v>
      </c>
      <c r="F9" s="26" t="s">
        <v>54</v>
      </c>
    </row>
    <row r="10" spans="1:6" ht="15.75" customHeight="1" x14ac:dyDescent="0.25">
      <c r="A10" s="13" t="s">
        <v>29</v>
      </c>
      <c r="B10" s="10">
        <f>B11</f>
        <v>8043363</v>
      </c>
      <c r="C10" s="10">
        <f>C11</f>
        <v>7641452</v>
      </c>
      <c r="D10" s="11">
        <v>7037955</v>
      </c>
      <c r="E10" s="11">
        <v>7003945</v>
      </c>
      <c r="F10" s="11">
        <v>7003945</v>
      </c>
    </row>
    <row r="11" spans="1:6" ht="15.75" customHeight="1" x14ac:dyDescent="0.25">
      <c r="A11" s="13" t="s">
        <v>86</v>
      </c>
      <c r="B11" s="10">
        <v>8043363</v>
      </c>
      <c r="C11" s="11">
        <v>7641452</v>
      </c>
      <c r="D11" s="11">
        <v>7037955</v>
      </c>
      <c r="E11" s="11">
        <v>7003945</v>
      </c>
      <c r="F11" s="11">
        <v>7003945</v>
      </c>
    </row>
    <row r="12" spans="1:6" x14ac:dyDescent="0.25">
      <c r="A12" s="20" t="s">
        <v>87</v>
      </c>
      <c r="B12" s="10">
        <v>8043363</v>
      </c>
      <c r="C12" s="11">
        <v>7641452</v>
      </c>
      <c r="D12" s="11">
        <v>7037955</v>
      </c>
      <c r="E12" s="11">
        <v>7003945</v>
      </c>
      <c r="F12" s="11">
        <v>7003945</v>
      </c>
    </row>
    <row r="13" spans="1:6" x14ac:dyDescent="0.25">
      <c r="A13" s="19" t="s">
        <v>88</v>
      </c>
      <c r="B13" s="10">
        <v>8043363</v>
      </c>
      <c r="C13" s="11">
        <v>7641452</v>
      </c>
      <c r="D13" s="11">
        <v>7037955</v>
      </c>
      <c r="E13" s="11">
        <v>7003945</v>
      </c>
      <c r="F13" s="11">
        <v>7003945</v>
      </c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21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H23" sqref="H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1" t="s">
        <v>59</v>
      </c>
      <c r="B1" s="141"/>
      <c r="C1" s="141"/>
      <c r="D1" s="141"/>
      <c r="E1" s="141"/>
      <c r="F1" s="141"/>
      <c r="G1" s="141"/>
      <c r="H1" s="141"/>
      <c r="I1" s="14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41" t="s">
        <v>34</v>
      </c>
      <c r="B3" s="141"/>
      <c r="C3" s="141"/>
      <c r="D3" s="141"/>
      <c r="E3" s="141"/>
      <c r="F3" s="141"/>
      <c r="G3" s="141"/>
      <c r="H3" s="158"/>
      <c r="I3" s="15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41" t="s">
        <v>30</v>
      </c>
      <c r="B5" s="142"/>
      <c r="C5" s="142"/>
      <c r="D5" s="142"/>
      <c r="E5" s="142"/>
      <c r="F5" s="142"/>
      <c r="G5" s="142"/>
      <c r="H5" s="142"/>
      <c r="I5" s="142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63</v>
      </c>
      <c r="E7" s="25" t="s">
        <v>12</v>
      </c>
      <c r="F7" s="26" t="s">
        <v>13</v>
      </c>
      <c r="G7" s="26" t="s">
        <v>52</v>
      </c>
      <c r="H7" s="26" t="s">
        <v>53</v>
      </c>
      <c r="I7" s="26" t="s">
        <v>54</v>
      </c>
    </row>
    <row r="8" spans="1:9" ht="25.5" x14ac:dyDescent="0.25">
      <c r="A8" s="13">
        <v>8</v>
      </c>
      <c r="B8" s="13"/>
      <c r="C8" s="13"/>
      <c r="D8" s="13" t="s">
        <v>31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3"/>
      <c r="B9" s="18">
        <v>84</v>
      </c>
      <c r="C9" s="18"/>
      <c r="D9" s="18" t="s">
        <v>38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25.5" x14ac:dyDescent="0.25">
      <c r="A10" s="14"/>
      <c r="B10" s="14"/>
      <c r="C10" s="15">
        <v>81</v>
      </c>
      <c r="D10" s="20" t="s">
        <v>39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25.5" x14ac:dyDescent="0.25">
      <c r="A11" s="16">
        <v>5</v>
      </c>
      <c r="B11" s="17"/>
      <c r="C11" s="17"/>
      <c r="D11" s="31" t="s">
        <v>32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5.5" x14ac:dyDescent="0.25">
      <c r="A12" s="18"/>
      <c r="B12" s="18">
        <v>54</v>
      </c>
      <c r="C12" s="18"/>
      <c r="D12" s="32" t="s">
        <v>40</v>
      </c>
      <c r="E12" s="10">
        <v>0</v>
      </c>
      <c r="F12" s="11">
        <v>0</v>
      </c>
      <c r="G12" s="11">
        <v>0</v>
      </c>
      <c r="H12" s="11">
        <v>0</v>
      </c>
      <c r="I12" s="12">
        <v>0</v>
      </c>
    </row>
    <row r="13" spans="1:9" x14ac:dyDescent="0.25">
      <c r="A13" s="18"/>
      <c r="B13" s="18"/>
      <c r="C13" s="15">
        <v>11</v>
      </c>
      <c r="D13" s="15" t="s">
        <v>20</v>
      </c>
      <c r="E13" s="10">
        <v>0</v>
      </c>
      <c r="F13" s="11">
        <v>0</v>
      </c>
      <c r="G13" s="11">
        <v>0</v>
      </c>
      <c r="H13" s="11">
        <v>0</v>
      </c>
      <c r="I13" s="12">
        <v>0</v>
      </c>
    </row>
    <row r="14" spans="1:9" x14ac:dyDescent="0.25">
      <c r="A14" s="18"/>
      <c r="B14" s="18"/>
      <c r="C14" s="15">
        <v>31</v>
      </c>
      <c r="D14" s="15" t="s">
        <v>41</v>
      </c>
      <c r="E14" s="10">
        <v>0</v>
      </c>
      <c r="F14" s="11">
        <v>0</v>
      </c>
      <c r="G14" s="11">
        <v>0</v>
      </c>
      <c r="H14" s="11">
        <v>0</v>
      </c>
      <c r="I14" s="12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Normal="100" workbookViewId="0">
      <selection activeCell="G99" sqref="G9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2" ht="42" customHeight="1" x14ac:dyDescent="0.25">
      <c r="A1" s="141" t="s">
        <v>59</v>
      </c>
      <c r="B1" s="141"/>
      <c r="C1" s="141"/>
      <c r="D1" s="141"/>
      <c r="E1" s="141"/>
      <c r="F1" s="141"/>
      <c r="G1" s="141"/>
      <c r="H1" s="141"/>
      <c r="I1" s="141"/>
    </row>
    <row r="2" spans="1:12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12" ht="18" customHeight="1" x14ac:dyDescent="0.25">
      <c r="A3" s="141" t="s">
        <v>33</v>
      </c>
      <c r="B3" s="142"/>
      <c r="C3" s="142"/>
      <c r="D3" s="142"/>
      <c r="E3" s="142"/>
      <c r="F3" s="142"/>
      <c r="G3" s="142"/>
      <c r="H3" s="142"/>
      <c r="I3" s="142"/>
    </row>
    <row r="4" spans="1:12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2" ht="25.5" x14ac:dyDescent="0.25">
      <c r="A5" s="183" t="s">
        <v>35</v>
      </c>
      <c r="B5" s="184"/>
      <c r="C5" s="185"/>
      <c r="D5" s="25" t="s">
        <v>36</v>
      </c>
      <c r="E5" s="25" t="s">
        <v>12</v>
      </c>
      <c r="F5" s="26" t="s">
        <v>13</v>
      </c>
      <c r="G5" s="26" t="s">
        <v>52</v>
      </c>
      <c r="H5" s="26" t="s">
        <v>53</v>
      </c>
      <c r="I5" s="26" t="s">
        <v>54</v>
      </c>
    </row>
    <row r="6" spans="1:12" ht="51" x14ac:dyDescent="0.25">
      <c r="A6" s="145" t="s">
        <v>150</v>
      </c>
      <c r="B6" s="146"/>
      <c r="C6" s="147"/>
      <c r="D6" s="65" t="s">
        <v>149</v>
      </c>
      <c r="E6" s="57">
        <f>E7</f>
        <v>7097964</v>
      </c>
      <c r="F6" s="57">
        <f t="shared" ref="F6:I7" si="0">F7</f>
        <v>6754665</v>
      </c>
      <c r="G6" s="57">
        <f t="shared" si="0"/>
        <v>6397010</v>
      </c>
      <c r="H6" s="57">
        <f t="shared" si="0"/>
        <v>6363000</v>
      </c>
      <c r="I6" s="57">
        <f t="shared" si="0"/>
        <v>6363000</v>
      </c>
    </row>
    <row r="7" spans="1:12" ht="51" x14ac:dyDescent="0.25">
      <c r="A7" s="145" t="s">
        <v>151</v>
      </c>
      <c r="B7" s="146"/>
      <c r="C7" s="147"/>
      <c r="D7" s="65" t="s">
        <v>152</v>
      </c>
      <c r="E7" s="57">
        <f>E8</f>
        <v>7097964</v>
      </c>
      <c r="F7" s="57">
        <f t="shared" si="0"/>
        <v>6754665</v>
      </c>
      <c r="G7" s="57">
        <f t="shared" si="0"/>
        <v>6397010</v>
      </c>
      <c r="H7" s="57">
        <f t="shared" si="0"/>
        <v>6363000</v>
      </c>
      <c r="I7" s="57">
        <f t="shared" si="0"/>
        <v>6363000</v>
      </c>
    </row>
    <row r="8" spans="1:12" ht="51" x14ac:dyDescent="0.25">
      <c r="A8" s="180" t="s">
        <v>153</v>
      </c>
      <c r="B8" s="181"/>
      <c r="C8" s="182"/>
      <c r="D8" s="112" t="s">
        <v>149</v>
      </c>
      <c r="E8" s="57">
        <f>E9+E55</f>
        <v>7097964</v>
      </c>
      <c r="F8" s="57">
        <f>F9+F55</f>
        <v>6754665</v>
      </c>
      <c r="G8" s="57">
        <f>G9+G55</f>
        <v>6397010</v>
      </c>
      <c r="H8" s="57">
        <f>H9+H55</f>
        <v>6363000</v>
      </c>
      <c r="I8" s="57">
        <f>I9+I55</f>
        <v>6363000</v>
      </c>
    </row>
    <row r="9" spans="1:12" x14ac:dyDescent="0.25">
      <c r="A9" s="174">
        <v>3</v>
      </c>
      <c r="B9" s="175"/>
      <c r="C9" s="176"/>
      <c r="D9" s="81" t="s">
        <v>24</v>
      </c>
      <c r="E9" s="10">
        <f>E10+E24</f>
        <v>7055999</v>
      </c>
      <c r="F9" s="10">
        <f>F10+F24</f>
        <v>6677158</v>
      </c>
      <c r="G9" s="10">
        <f>G10+G24</f>
        <v>6372010</v>
      </c>
      <c r="H9" s="10">
        <f>H10+H24</f>
        <v>6363000</v>
      </c>
      <c r="I9" s="10">
        <f>I10+I24</f>
        <v>6363000</v>
      </c>
    </row>
    <row r="10" spans="1:12" x14ac:dyDescent="0.25">
      <c r="A10" s="79">
        <v>31</v>
      </c>
      <c r="B10" s="80"/>
      <c r="C10" s="81"/>
      <c r="D10" s="81" t="s">
        <v>25</v>
      </c>
      <c r="E10" s="10">
        <f>SUM(E11:E23)</f>
        <v>6788215</v>
      </c>
      <c r="F10" s="10">
        <f>SUM(F11:F23)</f>
        <v>6020250</v>
      </c>
      <c r="G10" s="10">
        <f t="shared" ref="G10:I10" si="1">SUM(G11:G23)</f>
        <v>6305000</v>
      </c>
      <c r="H10" s="10">
        <f t="shared" si="1"/>
        <v>6305000</v>
      </c>
      <c r="I10" s="10">
        <f t="shared" si="1"/>
        <v>6305000</v>
      </c>
      <c r="L10" s="115"/>
    </row>
    <row r="11" spans="1:12" x14ac:dyDescent="0.25">
      <c r="A11" s="73">
        <v>31111</v>
      </c>
      <c r="B11" s="74"/>
      <c r="C11" s="75"/>
      <c r="D11" s="75" t="s">
        <v>121</v>
      </c>
      <c r="E11" s="10">
        <v>4705929</v>
      </c>
      <c r="F11" s="11">
        <v>4610701</v>
      </c>
      <c r="G11" s="11">
        <v>4473820</v>
      </c>
      <c r="H11" s="11">
        <v>4473820</v>
      </c>
      <c r="I11" s="12">
        <v>4473820</v>
      </c>
    </row>
    <row r="12" spans="1:12" x14ac:dyDescent="0.25">
      <c r="A12" s="73">
        <v>31113</v>
      </c>
      <c r="B12" s="74"/>
      <c r="C12" s="75"/>
      <c r="D12" s="75" t="s">
        <v>122</v>
      </c>
      <c r="E12" s="10">
        <v>400338</v>
      </c>
      <c r="F12" s="11">
        <v>60000</v>
      </c>
      <c r="G12" s="11">
        <v>67000</v>
      </c>
      <c r="H12" s="11">
        <v>67000</v>
      </c>
      <c r="I12" s="12">
        <v>67000</v>
      </c>
    </row>
    <row r="13" spans="1:12" x14ac:dyDescent="0.25">
      <c r="A13" s="82">
        <v>31131</v>
      </c>
      <c r="B13" s="83"/>
      <c r="C13" s="84"/>
      <c r="D13" s="84" t="s">
        <v>123</v>
      </c>
      <c r="E13" s="10">
        <v>79041</v>
      </c>
      <c r="F13" s="11"/>
      <c r="G13" s="11"/>
      <c r="H13" s="11"/>
      <c r="I13" s="12"/>
    </row>
    <row r="14" spans="1:12" x14ac:dyDescent="0.25">
      <c r="A14" s="73">
        <v>31141</v>
      </c>
      <c r="B14" s="74"/>
      <c r="C14" s="75"/>
      <c r="D14" s="75" t="s">
        <v>124</v>
      </c>
      <c r="E14" s="10">
        <v>512059</v>
      </c>
      <c r="F14" s="11">
        <v>550000</v>
      </c>
      <c r="G14" s="11">
        <v>750000</v>
      </c>
      <c r="H14" s="11">
        <v>750000</v>
      </c>
      <c r="I14" s="12">
        <v>750000</v>
      </c>
      <c r="K14" s="115"/>
    </row>
    <row r="15" spans="1:12" x14ac:dyDescent="0.25">
      <c r="A15" s="73">
        <v>31211</v>
      </c>
      <c r="B15" s="74"/>
      <c r="C15" s="75"/>
      <c r="D15" s="75" t="s">
        <v>125</v>
      </c>
      <c r="E15" s="10">
        <v>15794</v>
      </c>
      <c r="F15" s="11">
        <v>18500</v>
      </c>
      <c r="G15" s="11"/>
      <c r="H15" s="11"/>
      <c r="I15" s="12"/>
    </row>
    <row r="16" spans="1:12" x14ac:dyDescent="0.25">
      <c r="A16" s="73">
        <v>31212</v>
      </c>
      <c r="B16" s="74"/>
      <c r="C16" s="75"/>
      <c r="D16" s="75" t="s">
        <v>126</v>
      </c>
      <c r="E16" s="10">
        <v>114295</v>
      </c>
      <c r="F16" s="11">
        <v>40000</v>
      </c>
      <c r="G16" s="11">
        <v>145000</v>
      </c>
      <c r="H16" s="11">
        <v>145000</v>
      </c>
      <c r="I16" s="12">
        <v>145000</v>
      </c>
    </row>
    <row r="17" spans="1:9" x14ac:dyDescent="0.25">
      <c r="A17" s="73">
        <v>31213</v>
      </c>
      <c r="B17" s="74"/>
      <c r="C17" s="75"/>
      <c r="D17" s="75" t="s">
        <v>127</v>
      </c>
      <c r="E17" s="10">
        <v>17400</v>
      </c>
      <c r="F17" s="11">
        <v>16800</v>
      </c>
      <c r="G17" s="11">
        <v>26000</v>
      </c>
      <c r="H17" s="11">
        <v>26000</v>
      </c>
      <c r="I17" s="12">
        <v>26000</v>
      </c>
    </row>
    <row r="18" spans="1:9" x14ac:dyDescent="0.25">
      <c r="A18" s="165">
        <v>31214</v>
      </c>
      <c r="B18" s="166"/>
      <c r="C18" s="167"/>
      <c r="D18" s="75" t="s">
        <v>154</v>
      </c>
      <c r="E18" s="10">
        <v>14758</v>
      </c>
      <c r="F18" s="11">
        <v>15000</v>
      </c>
      <c r="G18" s="11"/>
      <c r="H18" s="11"/>
      <c r="I18" s="12"/>
    </row>
    <row r="19" spans="1:9" ht="25.5" x14ac:dyDescent="0.25">
      <c r="A19" s="73">
        <v>31215</v>
      </c>
      <c r="B19" s="74"/>
      <c r="C19" s="75"/>
      <c r="D19" s="75" t="s">
        <v>159</v>
      </c>
      <c r="E19" s="10">
        <v>0</v>
      </c>
      <c r="F19" s="11">
        <v>3200</v>
      </c>
      <c r="G19" s="11">
        <v>5000</v>
      </c>
      <c r="H19" s="11">
        <v>5000</v>
      </c>
      <c r="I19" s="12">
        <v>5000</v>
      </c>
    </row>
    <row r="20" spans="1:9" x14ac:dyDescent="0.25">
      <c r="A20" s="73">
        <v>31216</v>
      </c>
      <c r="B20" s="74"/>
      <c r="C20" s="75"/>
      <c r="D20" s="75" t="s">
        <v>129</v>
      </c>
      <c r="E20" s="10">
        <v>64000</v>
      </c>
      <c r="F20" s="11">
        <v>74000</v>
      </c>
      <c r="G20" s="11">
        <v>100000</v>
      </c>
      <c r="H20" s="11">
        <v>100000</v>
      </c>
      <c r="I20" s="12">
        <v>100000</v>
      </c>
    </row>
    <row r="21" spans="1:9" ht="25.5" x14ac:dyDescent="0.25">
      <c r="A21" s="73">
        <v>31219</v>
      </c>
      <c r="B21" s="74"/>
      <c r="C21" s="75"/>
      <c r="D21" s="75" t="s">
        <v>130</v>
      </c>
      <c r="E21" s="10">
        <v>4000</v>
      </c>
      <c r="F21" s="11">
        <v>74000</v>
      </c>
      <c r="G21" s="11"/>
      <c r="H21" s="11"/>
      <c r="I21" s="12"/>
    </row>
    <row r="22" spans="1:9" ht="25.5" x14ac:dyDescent="0.25">
      <c r="A22" s="73">
        <v>31321</v>
      </c>
      <c r="B22" s="74"/>
      <c r="C22" s="75"/>
      <c r="D22" s="75" t="s">
        <v>131</v>
      </c>
      <c r="E22" s="10">
        <v>860601</v>
      </c>
      <c r="F22" s="11">
        <v>558049</v>
      </c>
      <c r="G22" s="11">
        <v>738180</v>
      </c>
      <c r="H22" s="11">
        <v>738180</v>
      </c>
      <c r="I22" s="12">
        <v>738180</v>
      </c>
    </row>
    <row r="23" spans="1:9" x14ac:dyDescent="0.25">
      <c r="A23" s="73"/>
      <c r="B23" s="74"/>
      <c r="C23" s="75"/>
      <c r="D23" s="75"/>
      <c r="E23" s="10"/>
      <c r="F23" s="11"/>
      <c r="G23" s="11"/>
      <c r="H23" s="11"/>
      <c r="I23" s="12"/>
    </row>
    <row r="24" spans="1:9" x14ac:dyDescent="0.25">
      <c r="A24" s="79">
        <v>32</v>
      </c>
      <c r="B24" s="74"/>
      <c r="C24" s="75"/>
      <c r="D24" s="81" t="s">
        <v>37</v>
      </c>
      <c r="E24" s="10">
        <f>SUM(E25:E54)</f>
        <v>267784</v>
      </c>
      <c r="F24" s="10">
        <f>SUM(F25:F54)</f>
        <v>656908</v>
      </c>
      <c r="G24" s="10">
        <f>SUM(G25:G54)</f>
        <v>67010</v>
      </c>
      <c r="H24" s="10">
        <f>SUM(H25:H54)</f>
        <v>58000</v>
      </c>
      <c r="I24" s="10">
        <f>SUM(I25:I54)</f>
        <v>58000</v>
      </c>
    </row>
    <row r="25" spans="1:9" x14ac:dyDescent="0.25">
      <c r="A25" s="73">
        <v>32111</v>
      </c>
      <c r="B25" s="74"/>
      <c r="C25" s="75"/>
      <c r="D25" s="75" t="s">
        <v>89</v>
      </c>
      <c r="E25" s="10">
        <v>8282</v>
      </c>
      <c r="F25" s="11">
        <v>0</v>
      </c>
      <c r="G25" s="11"/>
      <c r="H25" s="11"/>
      <c r="I25" s="12"/>
    </row>
    <row r="26" spans="1:9" ht="25.5" x14ac:dyDescent="0.25">
      <c r="A26" s="82">
        <v>32115</v>
      </c>
      <c r="B26" s="83"/>
      <c r="C26" s="84"/>
      <c r="D26" s="84" t="s">
        <v>174</v>
      </c>
      <c r="E26" s="10">
        <v>696</v>
      </c>
      <c r="F26" s="11"/>
      <c r="G26" s="11"/>
      <c r="H26" s="11"/>
      <c r="I26" s="12"/>
    </row>
    <row r="27" spans="1:9" x14ac:dyDescent="0.25">
      <c r="A27" s="73">
        <v>32117</v>
      </c>
      <c r="B27" s="74"/>
      <c r="C27" s="75"/>
      <c r="D27" s="75" t="s">
        <v>160</v>
      </c>
      <c r="E27" s="10"/>
      <c r="F27" s="11">
        <v>61278</v>
      </c>
      <c r="G27" s="11"/>
      <c r="H27" s="11"/>
      <c r="I27" s="12"/>
    </row>
    <row r="28" spans="1:9" ht="25.5" x14ac:dyDescent="0.25">
      <c r="A28" s="73">
        <v>32119</v>
      </c>
      <c r="B28" s="74"/>
      <c r="C28" s="75"/>
      <c r="D28" s="75" t="s">
        <v>161</v>
      </c>
      <c r="E28" s="10"/>
      <c r="F28" s="11">
        <v>15003</v>
      </c>
      <c r="G28" s="11"/>
      <c r="H28" s="11"/>
      <c r="I28" s="12"/>
    </row>
    <row r="29" spans="1:9" ht="25.5" x14ac:dyDescent="0.25">
      <c r="A29" s="82">
        <v>32121</v>
      </c>
      <c r="B29" s="83"/>
      <c r="C29" s="84"/>
      <c r="D29" s="84" t="s">
        <v>174</v>
      </c>
      <c r="E29" s="10">
        <v>704</v>
      </c>
      <c r="F29" s="11"/>
      <c r="G29" s="11"/>
      <c r="H29" s="11"/>
      <c r="I29" s="12"/>
    </row>
    <row r="30" spans="1:9" ht="25.5" x14ac:dyDescent="0.25">
      <c r="A30" s="82">
        <v>32141</v>
      </c>
      <c r="B30" s="83"/>
      <c r="C30" s="84"/>
      <c r="D30" s="84" t="s">
        <v>189</v>
      </c>
      <c r="E30" s="10">
        <v>1232</v>
      </c>
      <c r="F30" s="11"/>
      <c r="G30" s="11"/>
      <c r="H30" s="11"/>
      <c r="I30" s="12"/>
    </row>
    <row r="31" spans="1:9" x14ac:dyDescent="0.25">
      <c r="A31" s="82">
        <v>32211</v>
      </c>
      <c r="B31" s="83"/>
      <c r="C31" s="84"/>
      <c r="D31" s="84" t="s">
        <v>93</v>
      </c>
      <c r="E31" s="10">
        <v>3644</v>
      </c>
      <c r="F31" s="11"/>
      <c r="G31" s="11">
        <v>3000</v>
      </c>
      <c r="H31" s="11">
        <v>3000</v>
      </c>
      <c r="I31" s="12">
        <v>3000</v>
      </c>
    </row>
    <row r="32" spans="1:9" ht="25.5" x14ac:dyDescent="0.25">
      <c r="A32" s="136">
        <v>32214</v>
      </c>
      <c r="B32" s="137"/>
      <c r="C32" s="138"/>
      <c r="D32" s="138" t="s">
        <v>210</v>
      </c>
      <c r="E32" s="10"/>
      <c r="F32" s="11"/>
      <c r="G32" s="11">
        <v>3000</v>
      </c>
      <c r="H32" s="11">
        <v>3000</v>
      </c>
      <c r="I32" s="12">
        <v>3000</v>
      </c>
    </row>
    <row r="33" spans="1:9" ht="25.5" x14ac:dyDescent="0.25">
      <c r="A33" s="82">
        <v>32219</v>
      </c>
      <c r="B33" s="83"/>
      <c r="C33" s="84"/>
      <c r="D33" s="84" t="s">
        <v>96</v>
      </c>
      <c r="E33" s="10">
        <v>706</v>
      </c>
      <c r="F33" s="11"/>
      <c r="G33" s="11"/>
      <c r="H33" s="11"/>
      <c r="I33" s="12"/>
    </row>
    <row r="34" spans="1:9" x14ac:dyDescent="0.25">
      <c r="A34" s="82">
        <v>32221</v>
      </c>
      <c r="B34" s="83"/>
      <c r="C34" s="84"/>
      <c r="D34" s="84" t="s">
        <v>97</v>
      </c>
      <c r="E34" s="10">
        <v>5668</v>
      </c>
      <c r="F34" s="11"/>
      <c r="G34" s="11"/>
      <c r="H34" s="11"/>
      <c r="I34" s="12"/>
    </row>
    <row r="35" spans="1:9" x14ac:dyDescent="0.25">
      <c r="A35" s="73">
        <v>32224</v>
      </c>
      <c r="B35" s="74"/>
      <c r="C35" s="75"/>
      <c r="D35" s="75" t="s">
        <v>134</v>
      </c>
      <c r="E35" s="10">
        <v>31550</v>
      </c>
      <c r="F35" s="11">
        <v>10000</v>
      </c>
      <c r="G35" s="11">
        <v>10000</v>
      </c>
      <c r="H35" s="11"/>
      <c r="I35" s="12"/>
    </row>
    <row r="36" spans="1:9" ht="38.25" x14ac:dyDescent="0.25">
      <c r="A36" s="82">
        <v>32241</v>
      </c>
      <c r="B36" s="83"/>
      <c r="C36" s="84"/>
      <c r="D36" s="84" t="s">
        <v>190</v>
      </c>
      <c r="E36" s="10">
        <v>15285</v>
      </c>
      <c r="F36" s="11"/>
      <c r="G36" s="11"/>
      <c r="H36" s="11"/>
      <c r="I36" s="12"/>
    </row>
    <row r="37" spans="1:9" ht="25.5" x14ac:dyDescent="0.25">
      <c r="A37" s="73">
        <v>32244</v>
      </c>
      <c r="B37" s="74"/>
      <c r="C37" s="75"/>
      <c r="D37" s="75" t="s">
        <v>165</v>
      </c>
      <c r="E37" s="10">
        <v>269</v>
      </c>
      <c r="F37" s="11">
        <v>5000</v>
      </c>
      <c r="G37" s="11"/>
      <c r="H37" s="11"/>
      <c r="I37" s="12"/>
    </row>
    <row r="38" spans="1:9" x14ac:dyDescent="0.25">
      <c r="A38" s="82">
        <v>32251</v>
      </c>
      <c r="B38" s="83"/>
      <c r="C38" s="84"/>
      <c r="D38" s="84" t="s">
        <v>102</v>
      </c>
      <c r="E38" s="10">
        <v>2480</v>
      </c>
      <c r="F38" s="11"/>
      <c r="G38" s="11"/>
      <c r="H38" s="11"/>
      <c r="I38" s="12"/>
    </row>
    <row r="39" spans="1:9" ht="25.5" x14ac:dyDescent="0.25">
      <c r="A39" s="73">
        <v>32271</v>
      </c>
      <c r="B39" s="74"/>
      <c r="C39" s="75"/>
      <c r="D39" s="75" t="s">
        <v>166</v>
      </c>
      <c r="E39" s="10"/>
      <c r="F39" s="11">
        <v>21004</v>
      </c>
      <c r="G39" s="11"/>
      <c r="H39" s="11"/>
      <c r="I39" s="12"/>
    </row>
    <row r="40" spans="1:9" x14ac:dyDescent="0.25">
      <c r="A40" s="82">
        <v>32313</v>
      </c>
      <c r="B40" s="83"/>
      <c r="C40" s="84"/>
      <c r="D40" s="84" t="s">
        <v>191</v>
      </c>
      <c r="E40" s="10">
        <v>245</v>
      </c>
      <c r="F40" s="11"/>
      <c r="G40" s="11"/>
      <c r="H40" s="11"/>
      <c r="I40" s="12"/>
    </row>
    <row r="41" spans="1:9" ht="25.5" x14ac:dyDescent="0.25">
      <c r="A41" s="73">
        <v>32319</v>
      </c>
      <c r="B41" s="74"/>
      <c r="C41" s="75"/>
      <c r="D41" s="75" t="s">
        <v>106</v>
      </c>
      <c r="E41" s="10">
        <v>1875</v>
      </c>
      <c r="F41" s="11">
        <v>88715</v>
      </c>
      <c r="G41" s="11"/>
      <c r="H41" s="11"/>
      <c r="I41" s="12"/>
    </row>
    <row r="42" spans="1:9" ht="25.5" x14ac:dyDescent="0.25">
      <c r="A42" s="82">
        <v>32329</v>
      </c>
      <c r="B42" s="83"/>
      <c r="C42" s="84"/>
      <c r="D42" s="84" t="s">
        <v>164</v>
      </c>
      <c r="E42" s="10">
        <v>3000</v>
      </c>
      <c r="F42" s="11"/>
      <c r="G42" s="11"/>
      <c r="H42" s="11"/>
      <c r="I42" s="12"/>
    </row>
    <row r="43" spans="1:9" x14ac:dyDescent="0.25">
      <c r="A43" s="82">
        <v>32334</v>
      </c>
      <c r="B43" s="83"/>
      <c r="C43" s="84"/>
      <c r="D43" s="84" t="s">
        <v>136</v>
      </c>
      <c r="E43" s="10">
        <v>938</v>
      </c>
      <c r="F43" s="11"/>
      <c r="G43" s="11"/>
      <c r="H43" s="11"/>
      <c r="I43" s="12"/>
    </row>
    <row r="44" spans="1:9" ht="25.5" x14ac:dyDescent="0.25">
      <c r="A44" s="82">
        <v>32339</v>
      </c>
      <c r="B44" s="83"/>
      <c r="C44" s="84"/>
      <c r="D44" s="84" t="s">
        <v>137</v>
      </c>
      <c r="E44" s="10">
        <v>1031</v>
      </c>
      <c r="F44" s="11"/>
      <c r="G44" s="11"/>
      <c r="H44" s="11"/>
      <c r="I44" s="12"/>
    </row>
    <row r="45" spans="1:9" x14ac:dyDescent="0.25">
      <c r="A45" s="73">
        <v>32363</v>
      </c>
      <c r="B45" s="74"/>
      <c r="C45" s="75"/>
      <c r="D45" s="75" t="s">
        <v>138</v>
      </c>
      <c r="E45" s="10">
        <v>4000</v>
      </c>
      <c r="F45" s="11">
        <v>0</v>
      </c>
      <c r="G45" s="11"/>
      <c r="H45" s="11"/>
      <c r="I45" s="12"/>
    </row>
    <row r="46" spans="1:9" x14ac:dyDescent="0.25">
      <c r="A46" s="82">
        <v>32369</v>
      </c>
      <c r="B46" s="83"/>
      <c r="C46" s="84"/>
      <c r="D46" s="84" t="s">
        <v>112</v>
      </c>
      <c r="E46" s="10">
        <v>330</v>
      </c>
      <c r="F46" s="11"/>
      <c r="G46" s="11"/>
      <c r="H46" s="11"/>
      <c r="I46" s="12"/>
    </row>
    <row r="47" spans="1:9" x14ac:dyDescent="0.25">
      <c r="A47" s="73">
        <v>32379</v>
      </c>
      <c r="B47" s="74"/>
      <c r="C47" s="75"/>
      <c r="D47" s="75" t="s">
        <v>113</v>
      </c>
      <c r="E47" s="10"/>
      <c r="F47" s="11">
        <v>413143</v>
      </c>
      <c r="G47" s="11"/>
      <c r="H47" s="11"/>
      <c r="I47" s="12"/>
    </row>
    <row r="48" spans="1:9" x14ac:dyDescent="0.25">
      <c r="A48" s="73">
        <v>32389</v>
      </c>
      <c r="B48" s="74"/>
      <c r="C48" s="75"/>
      <c r="D48" s="75" t="s">
        <v>114</v>
      </c>
      <c r="E48" s="10">
        <v>188</v>
      </c>
      <c r="F48" s="11">
        <v>0</v>
      </c>
      <c r="G48" s="11"/>
      <c r="H48" s="11"/>
      <c r="I48" s="12"/>
    </row>
    <row r="49" spans="1:9" ht="38.25" x14ac:dyDescent="0.25">
      <c r="A49" s="82">
        <v>32391</v>
      </c>
      <c r="B49" s="83"/>
      <c r="C49" s="84"/>
      <c r="D49" s="84" t="s">
        <v>192</v>
      </c>
      <c r="E49" s="10">
        <v>6000</v>
      </c>
      <c r="F49" s="11"/>
      <c r="G49" s="11"/>
      <c r="H49" s="11"/>
      <c r="I49" s="12"/>
    </row>
    <row r="50" spans="1:9" x14ac:dyDescent="0.25">
      <c r="A50" s="82">
        <v>32931</v>
      </c>
      <c r="B50" s="83"/>
      <c r="C50" s="84"/>
      <c r="D50" s="84" t="s">
        <v>115</v>
      </c>
      <c r="E50" s="10">
        <v>2850</v>
      </c>
      <c r="F50" s="11"/>
      <c r="G50" s="11"/>
      <c r="H50" s="11"/>
      <c r="I50" s="12"/>
    </row>
    <row r="51" spans="1:9" x14ac:dyDescent="0.25">
      <c r="A51" s="73">
        <v>32941</v>
      </c>
      <c r="B51" s="74"/>
      <c r="C51" s="75"/>
      <c r="D51" s="75" t="s">
        <v>140</v>
      </c>
      <c r="E51" s="10">
        <v>100</v>
      </c>
      <c r="F51" s="11">
        <v>200</v>
      </c>
      <c r="G51" s="11">
        <v>200</v>
      </c>
      <c r="H51" s="11"/>
      <c r="I51" s="12"/>
    </row>
    <row r="52" spans="1:9" ht="38.25" x14ac:dyDescent="0.25">
      <c r="A52" s="73">
        <v>32955</v>
      </c>
      <c r="B52" s="74"/>
      <c r="C52" s="75"/>
      <c r="D52" s="75" t="s">
        <v>167</v>
      </c>
      <c r="E52" s="10">
        <v>10163</v>
      </c>
      <c r="F52" s="11">
        <v>9750</v>
      </c>
      <c r="G52" s="11">
        <v>12000</v>
      </c>
      <c r="H52" s="11">
        <v>12000</v>
      </c>
      <c r="I52" s="12">
        <v>12000</v>
      </c>
    </row>
    <row r="53" spans="1:9" x14ac:dyDescent="0.25">
      <c r="A53" s="82">
        <v>32961</v>
      </c>
      <c r="B53" s="83"/>
      <c r="C53" s="84"/>
      <c r="D53" s="84" t="s">
        <v>142</v>
      </c>
      <c r="E53" s="10">
        <v>130061</v>
      </c>
      <c r="F53" s="11"/>
      <c r="G53" s="11"/>
      <c r="H53" s="11"/>
      <c r="I53" s="12"/>
    </row>
    <row r="54" spans="1:9" ht="25.5" x14ac:dyDescent="0.25">
      <c r="A54" s="73">
        <v>32999</v>
      </c>
      <c r="B54" s="74"/>
      <c r="C54" s="75"/>
      <c r="D54" s="75" t="s">
        <v>168</v>
      </c>
      <c r="E54" s="10">
        <v>36487</v>
      </c>
      <c r="F54" s="11">
        <v>32815</v>
      </c>
      <c r="G54" s="11">
        <v>38810</v>
      </c>
      <c r="H54" s="11">
        <v>40000</v>
      </c>
      <c r="I54" s="12">
        <v>40000</v>
      </c>
    </row>
    <row r="55" spans="1:9" ht="25.5" x14ac:dyDescent="0.25">
      <c r="A55" s="79">
        <v>4</v>
      </c>
      <c r="B55" s="80"/>
      <c r="C55" s="81"/>
      <c r="D55" s="81" t="s">
        <v>26</v>
      </c>
      <c r="E55" s="10">
        <f>E56</f>
        <v>41965</v>
      </c>
      <c r="F55" s="10">
        <f t="shared" ref="F55:I55" si="2">F56</f>
        <v>77507</v>
      </c>
      <c r="G55" s="10">
        <f t="shared" si="2"/>
        <v>25000</v>
      </c>
      <c r="H55" s="10">
        <f t="shared" si="2"/>
        <v>0</v>
      </c>
      <c r="I55" s="10">
        <f t="shared" si="2"/>
        <v>0</v>
      </c>
    </row>
    <row r="56" spans="1:9" ht="38.25" x14ac:dyDescent="0.25">
      <c r="A56" s="79">
        <v>42</v>
      </c>
      <c r="B56" s="80"/>
      <c r="C56" s="81"/>
      <c r="D56" s="81" t="s">
        <v>60</v>
      </c>
      <c r="E56" s="10">
        <f>SUM(E57:E63)</f>
        <v>41965</v>
      </c>
      <c r="F56" s="10">
        <f t="shared" ref="F56:I56" si="3">SUM(F57:F63)</f>
        <v>77507</v>
      </c>
      <c r="G56" s="10">
        <f t="shared" si="3"/>
        <v>25000</v>
      </c>
      <c r="H56" s="10">
        <f t="shared" si="3"/>
        <v>0</v>
      </c>
      <c r="I56" s="10">
        <f t="shared" si="3"/>
        <v>0</v>
      </c>
    </row>
    <row r="57" spans="1:9" x14ac:dyDescent="0.25">
      <c r="A57" s="73">
        <v>42211</v>
      </c>
      <c r="B57" s="74"/>
      <c r="C57" s="75"/>
      <c r="D57" s="75" t="s">
        <v>144</v>
      </c>
      <c r="E57" s="10">
        <v>8418</v>
      </c>
      <c r="F57" s="11">
        <v>25003</v>
      </c>
      <c r="G57" s="11">
        <v>10000</v>
      </c>
      <c r="H57" s="11"/>
      <c r="I57" s="12"/>
    </row>
    <row r="58" spans="1:9" x14ac:dyDescent="0.25">
      <c r="A58" s="73">
        <v>42212</v>
      </c>
      <c r="B58" s="74"/>
      <c r="C58" s="75"/>
      <c r="D58" s="75" t="s">
        <v>169</v>
      </c>
      <c r="E58" s="10">
        <v>750</v>
      </c>
      <c r="F58" s="11">
        <v>25003</v>
      </c>
      <c r="G58" s="11">
        <v>10000</v>
      </c>
      <c r="H58" s="11"/>
      <c r="I58" s="12"/>
    </row>
    <row r="59" spans="1:9" x14ac:dyDescent="0.25">
      <c r="A59" s="73">
        <v>42219</v>
      </c>
      <c r="B59" s="74"/>
      <c r="C59" s="75"/>
      <c r="D59" s="75" t="s">
        <v>170</v>
      </c>
      <c r="E59" s="10"/>
      <c r="F59" s="11">
        <v>10000</v>
      </c>
      <c r="G59" s="11"/>
      <c r="H59" s="11"/>
      <c r="I59" s="12"/>
    </row>
    <row r="60" spans="1:9" ht="25.5" x14ac:dyDescent="0.25">
      <c r="A60" s="73">
        <v>42231</v>
      </c>
      <c r="B60" s="74"/>
      <c r="C60" s="75"/>
      <c r="D60" s="75" t="s">
        <v>171</v>
      </c>
      <c r="E60" s="10"/>
      <c r="F60" s="11">
        <v>7501</v>
      </c>
      <c r="G60" s="11"/>
      <c r="H60" s="11"/>
      <c r="I60" s="12"/>
    </row>
    <row r="61" spans="1:9" x14ac:dyDescent="0.25">
      <c r="A61" s="82">
        <v>32273</v>
      </c>
      <c r="B61" s="83"/>
      <c r="C61" s="84"/>
      <c r="D61" s="84" t="s">
        <v>193</v>
      </c>
      <c r="E61" s="10">
        <v>27348</v>
      </c>
      <c r="F61" s="11"/>
      <c r="G61" s="11"/>
      <c r="H61" s="11"/>
      <c r="I61" s="12"/>
    </row>
    <row r="62" spans="1:9" x14ac:dyDescent="0.25">
      <c r="A62" s="73">
        <v>42411</v>
      </c>
      <c r="B62" s="74"/>
      <c r="C62" s="75"/>
      <c r="D62" s="75" t="s">
        <v>172</v>
      </c>
      <c r="E62" s="10">
        <v>5449</v>
      </c>
      <c r="F62" s="11">
        <v>10000</v>
      </c>
      <c r="G62" s="11">
        <v>5000</v>
      </c>
      <c r="H62" s="11"/>
      <c r="I62" s="12"/>
    </row>
    <row r="63" spans="1:9" x14ac:dyDescent="0.25">
      <c r="A63" s="168"/>
      <c r="B63" s="169"/>
      <c r="C63" s="170"/>
      <c r="D63" s="75"/>
      <c r="E63" s="10"/>
      <c r="F63" s="11"/>
      <c r="G63" s="11"/>
      <c r="H63" s="11"/>
      <c r="I63" s="12"/>
    </row>
    <row r="64" spans="1:9" ht="25.5" x14ac:dyDescent="0.25">
      <c r="A64" s="145" t="s">
        <v>155</v>
      </c>
      <c r="B64" s="146"/>
      <c r="C64" s="147"/>
      <c r="D64" s="65" t="s">
        <v>156</v>
      </c>
      <c r="E64" s="57">
        <f>E65</f>
        <v>945398.83</v>
      </c>
      <c r="F64" s="57">
        <f t="shared" ref="F64:I64" si="4">F65</f>
        <v>886787</v>
      </c>
      <c r="G64" s="57">
        <f t="shared" si="4"/>
        <v>640945</v>
      </c>
      <c r="H64" s="57">
        <f t="shared" si="4"/>
        <v>640945</v>
      </c>
      <c r="I64" s="57">
        <f t="shared" si="4"/>
        <v>640945</v>
      </c>
    </row>
    <row r="65" spans="1:9" ht="43.5" customHeight="1" x14ac:dyDescent="0.25">
      <c r="A65" s="145" t="s">
        <v>157</v>
      </c>
      <c r="B65" s="146"/>
      <c r="C65" s="147"/>
      <c r="D65" s="65" t="s">
        <v>162</v>
      </c>
      <c r="E65" s="57">
        <f>E66</f>
        <v>945398.83</v>
      </c>
      <c r="F65" s="57">
        <f t="shared" ref="F65:I65" si="5">F66</f>
        <v>886787</v>
      </c>
      <c r="G65" s="57">
        <f t="shared" si="5"/>
        <v>640945</v>
      </c>
      <c r="H65" s="57">
        <f t="shared" si="5"/>
        <v>640945</v>
      </c>
      <c r="I65" s="57">
        <f t="shared" si="5"/>
        <v>640945</v>
      </c>
    </row>
    <row r="66" spans="1:9" ht="15" customHeight="1" x14ac:dyDescent="0.25">
      <c r="A66" s="171" t="s">
        <v>158</v>
      </c>
      <c r="B66" s="172"/>
      <c r="C66" s="173"/>
      <c r="D66" s="112" t="s">
        <v>163</v>
      </c>
      <c r="E66" s="57">
        <f>E67</f>
        <v>945398.83</v>
      </c>
      <c r="F66" s="57">
        <f t="shared" ref="F66:I66" si="6">F67</f>
        <v>886787</v>
      </c>
      <c r="G66" s="57">
        <f t="shared" si="6"/>
        <v>640945</v>
      </c>
      <c r="H66" s="57">
        <f t="shared" si="6"/>
        <v>640945</v>
      </c>
      <c r="I66" s="57">
        <f t="shared" si="6"/>
        <v>640945</v>
      </c>
    </row>
    <row r="67" spans="1:9" x14ac:dyDescent="0.25">
      <c r="A67" s="174">
        <v>3</v>
      </c>
      <c r="B67" s="175"/>
      <c r="C67" s="176"/>
      <c r="D67" s="81" t="s">
        <v>24</v>
      </c>
      <c r="E67" s="10">
        <f>E68</f>
        <v>945398.83</v>
      </c>
      <c r="F67" s="10">
        <f t="shared" ref="F67:I67" si="7">F68</f>
        <v>886787</v>
      </c>
      <c r="G67" s="61">
        <f t="shared" si="7"/>
        <v>640945</v>
      </c>
      <c r="H67" s="10">
        <f t="shared" si="7"/>
        <v>640945</v>
      </c>
      <c r="I67" s="10">
        <f t="shared" si="7"/>
        <v>640945</v>
      </c>
    </row>
    <row r="68" spans="1:9" x14ac:dyDescent="0.25">
      <c r="A68" s="174">
        <v>32</v>
      </c>
      <c r="B68" s="175"/>
      <c r="C68" s="176"/>
      <c r="D68" s="81" t="s">
        <v>37</v>
      </c>
      <c r="E68" s="10">
        <f>SUM(E69:E104)</f>
        <v>945398.83</v>
      </c>
      <c r="F68" s="10">
        <f t="shared" ref="F68:I68" si="8">SUM(F69:F104)</f>
        <v>886787</v>
      </c>
      <c r="G68" s="10">
        <f t="shared" si="8"/>
        <v>640945</v>
      </c>
      <c r="H68" s="10">
        <f t="shared" si="8"/>
        <v>640945</v>
      </c>
      <c r="I68" s="10">
        <f t="shared" si="8"/>
        <v>640945</v>
      </c>
    </row>
    <row r="69" spans="1:9" x14ac:dyDescent="0.25">
      <c r="A69" s="165">
        <v>32111</v>
      </c>
      <c r="B69" s="166"/>
      <c r="C69" s="167"/>
      <c r="D69" s="75" t="s">
        <v>89</v>
      </c>
      <c r="E69" s="10">
        <v>4200</v>
      </c>
      <c r="F69" s="11">
        <v>3000</v>
      </c>
      <c r="G69" s="11">
        <v>4500</v>
      </c>
      <c r="H69" s="11">
        <v>4500</v>
      </c>
      <c r="I69" s="12">
        <v>4500</v>
      </c>
    </row>
    <row r="70" spans="1:9" ht="25.5" x14ac:dyDescent="0.25">
      <c r="A70" s="165">
        <v>32113</v>
      </c>
      <c r="B70" s="166"/>
      <c r="C70" s="167"/>
      <c r="D70" s="75" t="s">
        <v>173</v>
      </c>
      <c r="E70" s="10">
        <v>2360</v>
      </c>
      <c r="F70" s="11">
        <v>1000</v>
      </c>
      <c r="G70" s="11"/>
      <c r="H70" s="11"/>
      <c r="I70" s="12"/>
    </row>
    <row r="71" spans="1:9" ht="25.5" x14ac:dyDescent="0.25">
      <c r="A71" s="165">
        <v>32115</v>
      </c>
      <c r="B71" s="166"/>
      <c r="C71" s="167"/>
      <c r="D71" s="75" t="s">
        <v>174</v>
      </c>
      <c r="E71" s="10">
        <v>10162</v>
      </c>
      <c r="F71" s="11">
        <v>4000</v>
      </c>
      <c r="G71" s="11">
        <v>5000</v>
      </c>
      <c r="H71" s="11">
        <v>5000</v>
      </c>
      <c r="I71" s="12">
        <v>5000</v>
      </c>
    </row>
    <row r="72" spans="1:9" x14ac:dyDescent="0.25">
      <c r="A72" s="165">
        <v>32121</v>
      </c>
      <c r="B72" s="166"/>
      <c r="C72" s="167"/>
      <c r="D72" s="75" t="s">
        <v>175</v>
      </c>
      <c r="E72" s="10">
        <v>134720.04999999999</v>
      </c>
      <c r="F72" s="11">
        <v>175000</v>
      </c>
      <c r="G72" s="11">
        <v>175000</v>
      </c>
      <c r="H72" s="11">
        <v>175000</v>
      </c>
      <c r="I72" s="12">
        <v>175000</v>
      </c>
    </row>
    <row r="73" spans="1:9" x14ac:dyDescent="0.25">
      <c r="A73" s="165">
        <v>32131</v>
      </c>
      <c r="B73" s="166"/>
      <c r="C73" s="167"/>
      <c r="D73" s="75" t="s">
        <v>176</v>
      </c>
      <c r="E73" s="10">
        <v>1000</v>
      </c>
      <c r="F73" s="11">
        <v>500</v>
      </c>
      <c r="G73" s="11">
        <v>1000</v>
      </c>
      <c r="H73" s="11">
        <v>1000</v>
      </c>
      <c r="I73" s="12">
        <v>1000</v>
      </c>
    </row>
    <row r="74" spans="1:9" x14ac:dyDescent="0.25">
      <c r="A74" s="165">
        <v>32132</v>
      </c>
      <c r="B74" s="166"/>
      <c r="C74" s="167"/>
      <c r="D74" s="116" t="s">
        <v>194</v>
      </c>
      <c r="E74" s="10"/>
      <c r="F74" s="11"/>
      <c r="G74" s="11">
        <v>2000</v>
      </c>
      <c r="H74" s="11">
        <v>2000</v>
      </c>
      <c r="I74" s="12">
        <v>2000</v>
      </c>
    </row>
    <row r="75" spans="1:9" x14ac:dyDescent="0.25">
      <c r="A75" s="165">
        <v>32211</v>
      </c>
      <c r="B75" s="166"/>
      <c r="C75" s="167"/>
      <c r="D75" s="75" t="s">
        <v>177</v>
      </c>
      <c r="E75" s="10">
        <v>0</v>
      </c>
      <c r="F75" s="11">
        <v>2500</v>
      </c>
      <c r="G75" s="11">
        <v>2500</v>
      </c>
      <c r="H75" s="11">
        <v>2500</v>
      </c>
      <c r="I75" s="12">
        <v>2500</v>
      </c>
    </row>
    <row r="76" spans="1:9" x14ac:dyDescent="0.25">
      <c r="A76" s="165">
        <v>32211</v>
      </c>
      <c r="B76" s="166"/>
      <c r="C76" s="167"/>
      <c r="D76" s="75" t="s">
        <v>93</v>
      </c>
      <c r="E76" s="10">
        <v>23212.55</v>
      </c>
      <c r="F76" s="11">
        <v>15000</v>
      </c>
      <c r="G76" s="11">
        <v>16200</v>
      </c>
      <c r="H76" s="11">
        <v>16200</v>
      </c>
      <c r="I76" s="12">
        <v>16200</v>
      </c>
    </row>
    <row r="77" spans="1:9" x14ac:dyDescent="0.25">
      <c r="A77" s="165">
        <v>32212</v>
      </c>
      <c r="B77" s="166"/>
      <c r="C77" s="167"/>
      <c r="D77" s="75" t="s">
        <v>94</v>
      </c>
      <c r="E77" s="10">
        <v>2460.89</v>
      </c>
      <c r="F77" s="11">
        <v>2000</v>
      </c>
      <c r="G77" s="11">
        <v>3000</v>
      </c>
      <c r="H77" s="11">
        <v>3000</v>
      </c>
      <c r="I77" s="12">
        <v>3000</v>
      </c>
    </row>
    <row r="78" spans="1:9" ht="25.5" x14ac:dyDescent="0.25">
      <c r="A78" s="165">
        <v>32214</v>
      </c>
      <c r="B78" s="166"/>
      <c r="C78" s="167"/>
      <c r="D78" s="75" t="s">
        <v>178</v>
      </c>
      <c r="E78" s="10">
        <v>10000</v>
      </c>
      <c r="F78" s="11">
        <v>3000</v>
      </c>
      <c r="G78" s="11">
        <v>5000</v>
      </c>
      <c r="H78" s="11">
        <v>5000</v>
      </c>
      <c r="I78" s="12">
        <v>5000</v>
      </c>
    </row>
    <row r="79" spans="1:9" ht="25.5" x14ac:dyDescent="0.25">
      <c r="A79" s="165">
        <v>32219</v>
      </c>
      <c r="B79" s="166"/>
      <c r="C79" s="167"/>
      <c r="D79" s="75" t="s">
        <v>179</v>
      </c>
      <c r="E79" s="10">
        <v>942.71</v>
      </c>
      <c r="F79" s="11">
        <v>1000</v>
      </c>
      <c r="G79" s="11">
        <v>5000</v>
      </c>
      <c r="H79" s="11">
        <v>5000</v>
      </c>
      <c r="I79" s="12">
        <v>5000</v>
      </c>
    </row>
    <row r="80" spans="1:9" x14ac:dyDescent="0.25">
      <c r="A80" s="165">
        <v>32221</v>
      </c>
      <c r="B80" s="166"/>
      <c r="C80" s="167"/>
      <c r="D80" s="75" t="s">
        <v>180</v>
      </c>
      <c r="E80" s="10">
        <v>35000</v>
      </c>
      <c r="F80" s="11">
        <v>35000</v>
      </c>
      <c r="G80" s="11">
        <v>35000</v>
      </c>
      <c r="H80" s="11">
        <v>35000</v>
      </c>
      <c r="I80" s="12">
        <v>35000</v>
      </c>
    </row>
    <row r="81" spans="1:9" x14ac:dyDescent="0.25">
      <c r="A81" s="165">
        <v>32231</v>
      </c>
      <c r="B81" s="166"/>
      <c r="C81" s="167"/>
      <c r="D81" s="75" t="s">
        <v>98</v>
      </c>
      <c r="E81" s="10">
        <v>47096.12</v>
      </c>
      <c r="F81" s="11">
        <v>55000</v>
      </c>
      <c r="G81" s="11">
        <v>55000</v>
      </c>
      <c r="H81" s="11">
        <v>55000</v>
      </c>
      <c r="I81" s="12">
        <v>55000</v>
      </c>
    </row>
    <row r="82" spans="1:9" x14ac:dyDescent="0.25">
      <c r="A82" s="165">
        <v>32233</v>
      </c>
      <c r="B82" s="166"/>
      <c r="C82" s="167"/>
      <c r="D82" s="75" t="s">
        <v>99</v>
      </c>
      <c r="E82" s="10">
        <v>203722.03</v>
      </c>
      <c r="F82" s="11">
        <v>210000</v>
      </c>
      <c r="G82" s="11">
        <v>210000</v>
      </c>
      <c r="H82" s="11">
        <v>210000</v>
      </c>
      <c r="I82" s="12">
        <v>210000</v>
      </c>
    </row>
    <row r="83" spans="1:9" x14ac:dyDescent="0.25">
      <c r="A83" s="165">
        <v>32234</v>
      </c>
      <c r="B83" s="166"/>
      <c r="C83" s="167"/>
      <c r="D83" s="75" t="s">
        <v>100</v>
      </c>
      <c r="E83" s="10">
        <v>3500.06</v>
      </c>
      <c r="F83" s="11">
        <v>3500</v>
      </c>
      <c r="G83" s="11">
        <v>3500</v>
      </c>
      <c r="H83" s="11">
        <v>3500</v>
      </c>
      <c r="I83" s="12">
        <v>3500</v>
      </c>
    </row>
    <row r="84" spans="1:9" ht="25.5" x14ac:dyDescent="0.25">
      <c r="A84" s="165">
        <v>32244</v>
      </c>
      <c r="B84" s="166"/>
      <c r="C84" s="167"/>
      <c r="D84" s="75" t="s">
        <v>181</v>
      </c>
      <c r="E84" s="10">
        <v>20200</v>
      </c>
      <c r="F84" s="11">
        <v>10000</v>
      </c>
      <c r="G84" s="11">
        <v>0</v>
      </c>
      <c r="H84" s="11"/>
      <c r="I84" s="12"/>
    </row>
    <row r="85" spans="1:9" x14ac:dyDescent="0.25">
      <c r="A85" s="165">
        <v>32251</v>
      </c>
      <c r="B85" s="166"/>
      <c r="C85" s="167"/>
      <c r="D85" s="75" t="s">
        <v>102</v>
      </c>
      <c r="E85" s="10">
        <v>1223.8</v>
      </c>
      <c r="F85" s="11">
        <v>2000</v>
      </c>
      <c r="G85" s="11">
        <v>0</v>
      </c>
      <c r="H85" s="11"/>
      <c r="I85" s="12"/>
    </row>
    <row r="86" spans="1:9" ht="25.5" x14ac:dyDescent="0.25">
      <c r="A86" s="165">
        <v>32271</v>
      </c>
      <c r="B86" s="166"/>
      <c r="C86" s="167"/>
      <c r="D86" s="75" t="s">
        <v>166</v>
      </c>
      <c r="E86" s="10">
        <v>1392.38</v>
      </c>
      <c r="F86" s="11">
        <v>2000</v>
      </c>
      <c r="G86" s="11">
        <v>2000</v>
      </c>
      <c r="H86" s="11">
        <v>2000</v>
      </c>
      <c r="I86" s="12">
        <v>2000</v>
      </c>
    </row>
    <row r="87" spans="1:9" x14ac:dyDescent="0.25">
      <c r="A87" s="165">
        <v>32311</v>
      </c>
      <c r="B87" s="166"/>
      <c r="C87" s="167"/>
      <c r="D87" s="75" t="s">
        <v>182</v>
      </c>
      <c r="E87" s="10">
        <v>7567.38</v>
      </c>
      <c r="F87" s="11">
        <v>8000</v>
      </c>
      <c r="G87" s="11">
        <v>8000</v>
      </c>
      <c r="H87" s="11">
        <v>8000</v>
      </c>
      <c r="I87" s="12">
        <v>8000</v>
      </c>
    </row>
    <row r="88" spans="1:9" x14ac:dyDescent="0.25">
      <c r="A88" s="165">
        <v>32313</v>
      </c>
      <c r="B88" s="166"/>
      <c r="C88" s="167"/>
      <c r="D88" s="75" t="s">
        <v>105</v>
      </c>
      <c r="E88" s="10">
        <v>3564.6</v>
      </c>
      <c r="F88" s="11">
        <v>2000</v>
      </c>
      <c r="G88" s="11">
        <v>1500</v>
      </c>
      <c r="H88" s="11">
        <v>1500</v>
      </c>
      <c r="I88" s="12">
        <v>1500</v>
      </c>
    </row>
    <row r="89" spans="1:9" ht="25.5" x14ac:dyDescent="0.25">
      <c r="A89" s="165">
        <v>32319</v>
      </c>
      <c r="B89" s="166"/>
      <c r="C89" s="167"/>
      <c r="D89" s="75" t="s">
        <v>183</v>
      </c>
      <c r="E89" s="10">
        <v>5000</v>
      </c>
      <c r="F89" s="11">
        <v>5000</v>
      </c>
      <c r="G89" s="11">
        <v>5000</v>
      </c>
      <c r="H89" s="11">
        <v>5000</v>
      </c>
      <c r="I89" s="12">
        <v>5000</v>
      </c>
    </row>
    <row r="90" spans="1:9" x14ac:dyDescent="0.25">
      <c r="A90" s="165">
        <v>32329</v>
      </c>
      <c r="B90" s="166"/>
      <c r="C90" s="167"/>
      <c r="D90" s="75" t="s">
        <v>184</v>
      </c>
      <c r="E90" s="10"/>
      <c r="F90" s="11">
        <v>14500</v>
      </c>
      <c r="G90" s="11">
        <v>14500</v>
      </c>
      <c r="H90" s="11">
        <v>14500</v>
      </c>
      <c r="I90" s="12">
        <v>14500</v>
      </c>
    </row>
    <row r="91" spans="1:9" ht="25.5" x14ac:dyDescent="0.25">
      <c r="A91" s="165">
        <v>32329</v>
      </c>
      <c r="B91" s="166"/>
      <c r="C91" s="167"/>
      <c r="D91" s="75" t="s">
        <v>164</v>
      </c>
      <c r="E91" s="10">
        <v>356412.86</v>
      </c>
      <c r="F91" s="11">
        <v>251653</v>
      </c>
      <c r="G91" s="11"/>
      <c r="H91" s="11"/>
      <c r="I91" s="12"/>
    </row>
    <row r="92" spans="1:9" ht="25.5" x14ac:dyDescent="0.25">
      <c r="A92" s="165">
        <v>32339</v>
      </c>
      <c r="B92" s="166"/>
      <c r="C92" s="167"/>
      <c r="D92" s="84" t="s">
        <v>137</v>
      </c>
      <c r="E92" s="10"/>
      <c r="F92" s="11">
        <v>0</v>
      </c>
      <c r="G92" s="11"/>
      <c r="H92" s="11"/>
      <c r="I92" s="12"/>
    </row>
    <row r="93" spans="1:9" x14ac:dyDescent="0.25">
      <c r="A93" s="165">
        <v>32341</v>
      </c>
      <c r="B93" s="166"/>
      <c r="C93" s="167"/>
      <c r="D93" s="84" t="s">
        <v>186</v>
      </c>
      <c r="E93" s="10">
        <v>13360.74</v>
      </c>
      <c r="F93" s="11">
        <v>13000</v>
      </c>
      <c r="G93" s="11">
        <v>17000</v>
      </c>
      <c r="H93" s="11">
        <v>17000</v>
      </c>
      <c r="I93" s="12">
        <v>17000</v>
      </c>
    </row>
    <row r="94" spans="1:9" x14ac:dyDescent="0.25">
      <c r="A94" s="165">
        <v>32342</v>
      </c>
      <c r="B94" s="166"/>
      <c r="C94" s="167"/>
      <c r="D94" s="84" t="s">
        <v>187</v>
      </c>
      <c r="E94" s="10">
        <v>9639.52</v>
      </c>
      <c r="F94" s="11">
        <v>11000</v>
      </c>
      <c r="G94" s="11">
        <v>4000</v>
      </c>
      <c r="H94" s="11">
        <v>4000</v>
      </c>
      <c r="I94" s="12">
        <v>4000</v>
      </c>
    </row>
    <row r="95" spans="1:9" x14ac:dyDescent="0.25">
      <c r="A95" s="165">
        <v>32349</v>
      </c>
      <c r="B95" s="166"/>
      <c r="C95" s="167"/>
      <c r="D95" s="84" t="s">
        <v>110</v>
      </c>
      <c r="E95" s="10">
        <v>6883.2</v>
      </c>
      <c r="F95" s="11">
        <v>6884</v>
      </c>
      <c r="G95" s="62">
        <v>6884</v>
      </c>
      <c r="H95" s="11">
        <v>6884</v>
      </c>
      <c r="I95" s="12">
        <v>6884</v>
      </c>
    </row>
    <row r="96" spans="1:9" x14ac:dyDescent="0.25">
      <c r="A96" s="165">
        <v>32361</v>
      </c>
      <c r="B96" s="166"/>
      <c r="C96" s="167"/>
      <c r="D96" s="84" t="s">
        <v>185</v>
      </c>
      <c r="E96" s="10">
        <v>6500</v>
      </c>
      <c r="F96" s="11">
        <v>6500</v>
      </c>
      <c r="G96" s="11">
        <v>6500</v>
      </c>
      <c r="H96" s="11">
        <v>6500</v>
      </c>
      <c r="I96" s="12">
        <v>6500</v>
      </c>
    </row>
    <row r="97" spans="1:9" x14ac:dyDescent="0.25">
      <c r="A97" s="165">
        <v>32369</v>
      </c>
      <c r="B97" s="166"/>
      <c r="C97" s="167"/>
      <c r="D97" s="84" t="s">
        <v>112</v>
      </c>
      <c r="E97" s="10">
        <v>330</v>
      </c>
      <c r="F97" s="11">
        <v>700</v>
      </c>
      <c r="G97" s="11">
        <v>700</v>
      </c>
      <c r="H97" s="11">
        <v>700</v>
      </c>
      <c r="I97" s="12">
        <v>700</v>
      </c>
    </row>
    <row r="98" spans="1:9" x14ac:dyDescent="0.25">
      <c r="A98" s="165">
        <v>32379</v>
      </c>
      <c r="B98" s="166"/>
      <c r="C98" s="167"/>
      <c r="D98" s="84" t="s">
        <v>113</v>
      </c>
      <c r="E98" s="10">
        <v>3000</v>
      </c>
      <c r="F98" s="11">
        <v>1500</v>
      </c>
      <c r="G98" s="11">
        <v>1500</v>
      </c>
      <c r="H98" s="11">
        <v>1500</v>
      </c>
      <c r="I98" s="12">
        <v>1500</v>
      </c>
    </row>
    <row r="99" spans="1:9" x14ac:dyDescent="0.25">
      <c r="A99" s="165">
        <v>32389</v>
      </c>
      <c r="B99" s="166"/>
      <c r="C99" s="167"/>
      <c r="D99" s="84" t="s">
        <v>114</v>
      </c>
      <c r="E99" s="10">
        <v>4500</v>
      </c>
      <c r="F99" s="11">
        <v>15650</v>
      </c>
      <c r="G99" s="62">
        <v>17261</v>
      </c>
      <c r="H99" s="11">
        <v>17261</v>
      </c>
      <c r="I99" s="12">
        <v>17261</v>
      </c>
    </row>
    <row r="100" spans="1:9" x14ac:dyDescent="0.25">
      <c r="A100" s="165">
        <v>32931</v>
      </c>
      <c r="B100" s="166"/>
      <c r="C100" s="167"/>
      <c r="D100" s="84" t="s">
        <v>115</v>
      </c>
      <c r="E100" s="10">
        <v>500</v>
      </c>
      <c r="F100" s="11"/>
      <c r="G100" s="11"/>
      <c r="H100" s="11"/>
      <c r="I100" s="12"/>
    </row>
    <row r="101" spans="1:9" ht="25.5" x14ac:dyDescent="0.25">
      <c r="A101" s="165">
        <v>32999</v>
      </c>
      <c r="B101" s="166"/>
      <c r="C101" s="167"/>
      <c r="D101" s="84" t="s">
        <v>116</v>
      </c>
      <c r="E101" s="10">
        <v>23632.01</v>
      </c>
      <c r="F101" s="11">
        <v>20900</v>
      </c>
      <c r="G101" s="11">
        <v>33400</v>
      </c>
      <c r="H101" s="11">
        <v>33400</v>
      </c>
      <c r="I101" s="12">
        <v>33400</v>
      </c>
    </row>
    <row r="102" spans="1:9" x14ac:dyDescent="0.25">
      <c r="A102" s="165">
        <v>34312</v>
      </c>
      <c r="B102" s="166"/>
      <c r="C102" s="167"/>
      <c r="D102" s="84" t="s">
        <v>118</v>
      </c>
      <c r="E102" s="10">
        <v>2270.4299999999998</v>
      </c>
      <c r="F102" s="11">
        <v>3000</v>
      </c>
      <c r="G102" s="11"/>
      <c r="H102" s="11"/>
      <c r="I102" s="12"/>
    </row>
    <row r="103" spans="1:9" ht="25.5" x14ac:dyDescent="0.25">
      <c r="A103" s="165">
        <v>37229</v>
      </c>
      <c r="B103" s="166"/>
      <c r="C103" s="167"/>
      <c r="D103" s="84" t="s">
        <v>188</v>
      </c>
      <c r="E103" s="10">
        <v>1045.5</v>
      </c>
      <c r="F103" s="11">
        <v>2000</v>
      </c>
      <c r="G103" s="11"/>
      <c r="H103" s="11"/>
      <c r="I103" s="12"/>
    </row>
    <row r="104" spans="1:9" x14ac:dyDescent="0.25">
      <c r="A104" s="76"/>
      <c r="B104" s="77"/>
      <c r="C104" s="78"/>
      <c r="D104" s="75"/>
      <c r="E104" s="10"/>
      <c r="F104" s="11"/>
      <c r="G104" s="11"/>
      <c r="H104" s="11"/>
      <c r="I104" s="12"/>
    </row>
    <row r="105" spans="1:9" ht="15" customHeight="1" x14ac:dyDescent="0.25">
      <c r="A105" s="177" t="s">
        <v>42</v>
      </c>
      <c r="B105" s="178"/>
      <c r="C105" s="179"/>
      <c r="D105" s="48" t="s">
        <v>43</v>
      </c>
      <c r="E105" s="10"/>
      <c r="F105" s="11"/>
      <c r="G105" s="11"/>
      <c r="H105" s="11"/>
      <c r="I105" s="12"/>
    </row>
    <row r="106" spans="1:9" ht="25.5" x14ac:dyDescent="0.25">
      <c r="A106" s="165">
        <v>4</v>
      </c>
      <c r="B106" s="166"/>
      <c r="C106" s="167"/>
      <c r="D106" s="34" t="s">
        <v>26</v>
      </c>
      <c r="E106" s="10"/>
      <c r="F106" s="11"/>
      <c r="G106" s="11"/>
      <c r="H106" s="11"/>
      <c r="I106" s="12"/>
    </row>
    <row r="107" spans="1:9" ht="25.5" x14ac:dyDescent="0.25">
      <c r="A107" s="168">
        <v>42</v>
      </c>
      <c r="B107" s="169"/>
      <c r="C107" s="170"/>
      <c r="D107" s="34" t="s">
        <v>60</v>
      </c>
      <c r="E107" s="10"/>
      <c r="F107" s="11"/>
      <c r="G107" s="11"/>
      <c r="H107" s="11"/>
      <c r="I107" s="12"/>
    </row>
    <row r="113" spans="6:8" x14ac:dyDescent="0.25">
      <c r="F113" t="s">
        <v>64</v>
      </c>
    </row>
    <row r="114" spans="6:8" x14ac:dyDescent="0.25">
      <c r="H114" t="s">
        <v>64</v>
      </c>
    </row>
    <row r="116" spans="6:8" x14ac:dyDescent="0.25">
      <c r="F116" t="s">
        <v>64</v>
      </c>
    </row>
  </sheetData>
  <mergeCells count="52">
    <mergeCell ref="A6:C6"/>
    <mergeCell ref="A7:C7"/>
    <mergeCell ref="A1:I1"/>
    <mergeCell ref="A3:I3"/>
    <mergeCell ref="A5:C5"/>
    <mergeCell ref="A8:C8"/>
    <mergeCell ref="A9:C9"/>
    <mergeCell ref="A63:C63"/>
    <mergeCell ref="A18:C18"/>
    <mergeCell ref="A68:C68"/>
    <mergeCell ref="A106:C106"/>
    <mergeCell ref="A107:C107"/>
    <mergeCell ref="A64:C64"/>
    <mergeCell ref="A65:C65"/>
    <mergeCell ref="A66:C66"/>
    <mergeCell ref="A67:C67"/>
    <mergeCell ref="A105:C105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103:C103"/>
    <mergeCell ref="A98:C98"/>
    <mergeCell ref="A99:C99"/>
    <mergeCell ref="A100:C100"/>
    <mergeCell ref="A101:C101"/>
    <mergeCell ref="A102:C10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 Račun prihoda i rashoda'!Podrucje_ispisa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Lidija</cp:lastModifiedBy>
  <cp:lastPrinted>2022-09-27T11:59:29Z</cp:lastPrinted>
  <dcterms:created xsi:type="dcterms:W3CDTF">2022-08-12T12:51:27Z</dcterms:created>
  <dcterms:modified xsi:type="dcterms:W3CDTF">2022-09-27T12:08:29Z</dcterms:modified>
</cp:coreProperties>
</file>